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sharedStrings.xml><?xml version="1.0" encoding="utf-8"?>
<sst xmlns:r="http://schemas.openxmlformats.org/officeDocument/2006/relationships" xmlns="http://schemas.openxmlformats.org/spreadsheetml/2006/main" count="255" uniqueCount="255">
  <si>
    <t>２．経　営　の　リ　ス　ク</t>
    <rPh sb="2" eb="3">
      <t>キョウ</t>
    </rPh>
    <rPh sb="4" eb="5">
      <t>エイ</t>
    </rPh>
    <phoneticPr fontId="23"/>
  </si>
  <si>
    <t>合計</t>
    <rPh sb="0" eb="2">
      <t>ゴウケイ</t>
    </rPh>
    <phoneticPr fontId="23"/>
  </si>
  <si>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</si>
  <si>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自己資本構成比率（％）</t>
  </si>
  <si>
    <t>業務名</t>
    <rPh sb="0" eb="3">
      <t>ギョウムメイ</t>
    </rPh>
    <phoneticPr fontId="23"/>
  </si>
  <si>
    <t>TXT水力_有形固定資産減価償却率</t>
  </si>
  <si>
    <t>経営比較分析表（平成29年度決算）</t>
  </si>
  <si>
    <t>ごみ_修繕費比率</t>
  </si>
  <si>
    <t>供給原価（円）</t>
    <rPh sb="5" eb="6">
      <t>エン</t>
    </rPh>
    <phoneticPr fontId="2"/>
  </si>
  <si>
    <t>ごみ_有形固定資産減価償却率</t>
  </si>
  <si>
    <t>TXT太陽光_修繕費比率</t>
  </si>
  <si>
    <t>分析欄</t>
    <rPh sb="0" eb="2">
      <t>ブンセキ</t>
    </rPh>
    <rPh sb="2" eb="3">
      <t>ラン</t>
    </rPh>
    <phoneticPr fontId="23"/>
  </si>
  <si>
    <t>管理者の情報</t>
    <rPh sb="0" eb="3">
      <t>カンリシャ</t>
    </rPh>
    <rPh sb="4" eb="6">
      <t>ジョウホウ</t>
    </rPh>
    <phoneticPr fontId="23"/>
  </si>
  <si>
    <t>目標値</t>
    <rPh sb="0" eb="3">
      <t>モクヒョウチ</t>
    </rPh>
    <phoneticPr fontId="2"/>
  </si>
  <si>
    <t>１．経営の状況について</t>
    <rPh sb="2" eb="4">
      <t>ケイエイ</t>
    </rPh>
    <rPh sb="5" eb="7">
      <t>ジョウキョウ</t>
    </rPh>
    <phoneticPr fontId="23"/>
  </si>
  <si>
    <t>該当数値なし用名前定義</t>
    <rPh sb="0" eb="2">
      <t>ガイトウ</t>
    </rPh>
    <rPh sb="2" eb="4">
      <t>スウチ</t>
    </rPh>
    <rPh sb="6" eb="7">
      <t>ヨウ</t>
    </rPh>
    <rPh sb="7" eb="9">
      <t>ナマエ</t>
    </rPh>
    <rPh sb="9" eb="11">
      <t>テイギ</t>
    </rPh>
    <phoneticPr fontId="2"/>
  </si>
  <si>
    <t>013714</t>
  </si>
  <si>
    <t>電力小売事業実施の有無</t>
  </si>
  <si>
    <t>事業コード</t>
    <rPh sb="0" eb="2">
      <t>ジギョウ</t>
    </rPh>
    <phoneticPr fontId="24"/>
  </si>
  <si>
    <t>年間発電電力量（MWh）</t>
    <rPh sb="0" eb="2">
      <t>ネンカン</t>
    </rPh>
    <rPh sb="2" eb="4">
      <t>ハツデン</t>
    </rPh>
    <rPh sb="4" eb="7">
      <t>デンリョクリョウ</t>
    </rPh>
    <phoneticPr fontId="23"/>
  </si>
  <si>
    <t>Ｎ－４年度</t>
    <rPh sb="3" eb="5">
      <t>ネンド</t>
    </rPh>
    <phoneticPr fontId="2"/>
  </si>
  <si>
    <t xml:space="preserve">データ!EY10:FD12 </t>
  </si>
  <si>
    <t>１．経　営　の　状　況</t>
    <rPh sb="2" eb="3">
      <t>キョウ</t>
    </rPh>
    <rPh sb="4" eb="5">
      <t>エイ</t>
    </rPh>
    <rPh sb="8" eb="9">
      <t>ジョウ</t>
    </rPh>
    <rPh sb="10" eb="11">
      <t>キョウ</t>
    </rPh>
    <phoneticPr fontId="23"/>
  </si>
  <si>
    <t>電気事業により生じた利益は、将来の施設運営のための風力発電事業基金に積み立てることを基本としているが、その年度ごとで故障等修理が多額になるようなことがあった際は剰余金を活用することとしている。
前年度繰越金の増（売電収入の増）による　2,503千円</t>
  </si>
  <si>
    <t>太陽光発電所数</t>
    <rPh sb="0" eb="3">
      <t>タイヨウコウ</t>
    </rPh>
    <rPh sb="3" eb="5">
      <t>ハツデン</t>
    </rPh>
    <rPh sb="5" eb="6">
      <t>ジョ</t>
    </rPh>
    <rPh sb="6" eb="7">
      <t>カズ</t>
    </rPh>
    <phoneticPr fontId="23"/>
  </si>
  <si>
    <t>TXT太陽光_設備利用率</t>
  </si>
  <si>
    <t>北海道　せたな町</t>
  </si>
  <si>
    <t xml:space="preserve">データ!$E$22:$I$35 </t>
  </si>
  <si>
    <t>水力発電所数</t>
  </si>
  <si>
    <t>TXTごみ_有形固定資産減価償却率</t>
  </si>
  <si>
    <t>Ｎ年度</t>
    <rPh sb="1" eb="3">
      <t>ネンド</t>
    </rPh>
    <phoneticPr fontId="2"/>
  </si>
  <si>
    <t>年度</t>
    <rPh sb="0" eb="2">
      <t>ネンド</t>
    </rPh>
    <phoneticPr fontId="24"/>
  </si>
  <si>
    <t>図 60</t>
  </si>
  <si>
    <t>その他発電所数</t>
  </si>
  <si>
    <t>施設全体</t>
    <rPh sb="0" eb="2">
      <t>シセツ</t>
    </rPh>
    <rPh sb="2" eb="4">
      <t>ゼンタイ</t>
    </rPh>
    <phoneticPr fontId="2"/>
  </si>
  <si>
    <t>太陽光発電</t>
    <rPh sb="3" eb="5">
      <t>ハツデン</t>
    </rPh>
    <phoneticPr fontId="25"/>
  </si>
  <si>
    <t>料金契約終了年月日</t>
  </si>
  <si>
    <t>ごみ発電</t>
    <rPh sb="2" eb="4">
      <t>ハツデン</t>
    </rPh>
    <phoneticPr fontId="23"/>
  </si>
  <si>
    <t>太陽光発電</t>
    <rPh sb="0" eb="3">
      <t>タイヨウコウ</t>
    </rPh>
    <rPh sb="3" eb="5">
      <t>ハツデン</t>
    </rPh>
    <phoneticPr fontId="23"/>
  </si>
  <si>
    <t>業種・事業名</t>
    <rPh sb="0" eb="2">
      <t>ギョウシュ</t>
    </rPh>
    <phoneticPr fontId="23"/>
  </si>
  <si>
    <t>中項目</t>
    <rPh sb="0" eb="1">
      <t>チュウ</t>
    </rPh>
    <rPh sb="1" eb="3">
      <t>コウモク</t>
    </rPh>
    <phoneticPr fontId="2"/>
  </si>
  <si>
    <t>大項目</t>
    <rPh sb="0" eb="3">
      <t>ダイコウモク</t>
    </rPh>
    <phoneticPr fontId="2"/>
  </si>
  <si>
    <t>図 58</t>
  </si>
  <si>
    <t>ＦＩＴ</t>
  </si>
  <si>
    <t>水力発電</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</si>
  <si>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</si>
  <si>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有形固定資産減価償却率（％）</t>
  </si>
  <si>
    <t>図 55</t>
  </si>
  <si>
    <t>TXT水力_修繕費比率</t>
  </si>
  <si>
    <t>売電先</t>
  </si>
  <si>
    <t>水力発電</t>
    <rPh sb="0" eb="2">
      <t>スイリョク</t>
    </rPh>
    <rPh sb="2" eb="4">
      <t>ハツデン</t>
    </rPh>
    <phoneticPr fontId="25"/>
  </si>
  <si>
    <t>流動比率（％）</t>
  </si>
  <si>
    <t>平均値(N-1)</t>
  </si>
  <si>
    <t>ごみ発電所数</t>
  </si>
  <si>
    <t xml:space="preserve">データ!JQ10:JV12 </t>
  </si>
  <si>
    <t>風力発電</t>
  </si>
  <si>
    <t>図 57</t>
  </si>
  <si>
    <t>基本情報</t>
    <rPh sb="0" eb="2">
      <t>キホン</t>
    </rPh>
    <rPh sb="2" eb="4">
      <t>ジョウホウ</t>
    </rPh>
    <phoneticPr fontId="25"/>
  </si>
  <si>
    <t>風力発電所数</t>
  </si>
  <si>
    <t>法非適用</t>
  </si>
  <si>
    <t>ＦＩＴ適用終了年月日</t>
  </si>
  <si>
    <r>
      <t>地産地消の見える化率（％）</t>
    </r>
    <r>
      <rPr>
        <sz val="14"/>
        <color rgb="FFFF0000"/>
        <rFont val="ＭＳ ゴシック"/>
      </rPr>
      <t>※1</t>
    </r>
  </si>
  <si>
    <t>電気事業(法非適用)</t>
    <rPh sb="0" eb="2">
      <t>デンキ</t>
    </rPh>
    <rPh sb="2" eb="4">
      <t>ジギョウ</t>
    </rPh>
    <rPh sb="5" eb="6">
      <t>ホウ</t>
    </rPh>
    <rPh sb="6" eb="7">
      <t>ヒ</t>
    </rPh>
    <rPh sb="7" eb="9">
      <t>テキヨウ</t>
    </rPh>
    <phoneticPr fontId="2"/>
  </si>
  <si>
    <t xml:space="preserve">データ!FS10:FX12 </t>
  </si>
  <si>
    <t>水力発電</t>
    <rPh sb="0" eb="2">
      <t>スイリョク</t>
    </rPh>
    <rPh sb="2" eb="4">
      <t>ハツデン</t>
    </rPh>
    <phoneticPr fontId="23"/>
  </si>
  <si>
    <t>風力発電</t>
    <rPh sb="0" eb="2">
      <t>フウリョク</t>
    </rPh>
    <rPh sb="2" eb="4">
      <t>ハツデン</t>
    </rPh>
    <phoneticPr fontId="23"/>
  </si>
  <si>
    <t>ＦＩＴ以外</t>
    <rPh sb="3" eb="5">
      <t>イガイ</t>
    </rPh>
    <phoneticPr fontId="23"/>
  </si>
  <si>
    <r>
      <rPr>
        <sz val="11"/>
        <color rgb="FF3366FF"/>
        <rFont val="ＭＳ ゴシック"/>
      </rPr>
      <t xml:space="preserve">■ </t>
    </r>
    <r>
      <rPr>
        <sz val="11"/>
        <color theme="1"/>
        <rFont val="ＭＳ ゴシック"/>
      </rPr>
      <t>当該値</t>
    </r>
  </si>
  <si>
    <t>年間電灯電力量収入（千円）</t>
    <rPh sb="0" eb="2">
      <t>ネンカン</t>
    </rPh>
    <rPh sb="2" eb="4">
      <t>デントウ</t>
    </rPh>
    <rPh sb="4" eb="7">
      <t>デンリョクリョウ</t>
    </rPh>
    <rPh sb="7" eb="9">
      <t>シュウニュウ</t>
    </rPh>
    <rPh sb="10" eb="12">
      <t>センエン</t>
    </rPh>
    <phoneticPr fontId="23"/>
  </si>
  <si>
    <t>項番</t>
    <rPh sb="0" eb="2">
      <t>コウバン</t>
    </rPh>
    <phoneticPr fontId="2"/>
  </si>
  <si>
    <t>N-4</t>
  </si>
  <si>
    <t>最大出力合計</t>
    <rPh sb="0" eb="2">
      <t>サイダイ</t>
    </rPh>
    <rPh sb="2" eb="4">
      <t>シュツリョク</t>
    </rPh>
    <rPh sb="4" eb="6">
      <t>ゴウケイ</t>
    </rPh>
    <phoneticPr fontId="2"/>
  </si>
  <si>
    <t>２．経営のリスクについて</t>
    <rPh sb="2" eb="4">
      <t>ケイエイ</t>
    </rPh>
    <phoneticPr fontId="23"/>
  </si>
  <si>
    <t>年間発電力量</t>
    <rPh sb="0" eb="2">
      <t>ネンカン</t>
    </rPh>
    <rPh sb="2" eb="5">
      <t>ハツデンリョク</t>
    </rPh>
    <rPh sb="5" eb="6">
      <t>リョウ</t>
    </rPh>
    <phoneticPr fontId="2"/>
  </si>
  <si>
    <t>●施設全体</t>
    <rPh sb="1" eb="3">
      <t>シセツ</t>
    </rPh>
    <rPh sb="3" eb="5">
      <t>ゼンタイ</t>
    </rPh>
    <phoneticPr fontId="23"/>
  </si>
  <si>
    <t xml:space="preserve">データ!$BT$10:$BY$12 </t>
  </si>
  <si>
    <t>風力発電</t>
    <rPh sb="2" eb="4">
      <t>ハツデン</t>
    </rPh>
    <phoneticPr fontId="25"/>
  </si>
  <si>
    <t>●発電型式別</t>
    <rPh sb="1" eb="3">
      <t>ハツデン</t>
    </rPh>
    <rPh sb="3" eb="5">
      <t>カタシキ</t>
    </rPh>
    <rPh sb="5" eb="6">
      <t>ベツ</t>
    </rPh>
    <phoneticPr fontId="23"/>
  </si>
  <si>
    <t>TXT風力_修繕費比率</t>
  </si>
  <si>
    <t>全体総括</t>
    <rPh sb="0" eb="2">
      <t>ゼンタイ</t>
    </rPh>
    <rPh sb="2" eb="4">
      <t>ソウカツ</t>
    </rPh>
    <phoneticPr fontId="23"/>
  </si>
  <si>
    <t xml:space="preserve">データ!HR10:HW12 </t>
  </si>
  <si>
    <t>TXT風力_設備利用率</t>
  </si>
  <si>
    <t>N-2</t>
  </si>
  <si>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</si>
  <si>
    <t>団体コード</t>
    <rPh sb="0" eb="2">
      <t>ダンタイ</t>
    </rPh>
    <phoneticPr fontId="24"/>
  </si>
  <si>
    <t>業務コード</t>
    <rPh sb="0" eb="2">
      <t>ギョウム</t>
    </rPh>
    <phoneticPr fontId="24"/>
  </si>
  <si>
    <t>F7</t>
  </si>
  <si>
    <t>業種コード</t>
    <rPh sb="0" eb="2">
      <t>ギョウシュ</t>
    </rPh>
    <phoneticPr fontId="24"/>
  </si>
  <si>
    <t>設備利用率（％）</t>
  </si>
  <si>
    <t>経営の状況</t>
  </si>
  <si>
    <t>施設コード</t>
    <rPh sb="0" eb="2">
      <t>シセツ</t>
    </rPh>
    <phoneticPr fontId="24"/>
  </si>
  <si>
    <t>年間電灯電力量収入</t>
  </si>
  <si>
    <t>ごみ発電</t>
  </si>
  <si>
    <t>図 63</t>
  </si>
  <si>
    <t>太陽光発電</t>
  </si>
  <si>
    <t>①平成２９年度の設備利用率については、当初計画数値よりは下回っておりますが、１基長期間停止していたものの３０％を上回っている。　　　　　　　　　　　　　　　　　　②修繕費比率については、ブレード修理等があったため比率も高くなっているが、メンテナンス時に指摘された箇所等の早めの修理をするなど、安定した施設運用をして維持管理費の削減できるよう実施していく。　　　　　　　　　　　　　　　③企業債残高対料金収入比率については、平成３０年度で起債償還も終わるため、安定的な施設運用をしながら維持管理を行う。　　　　　　　　　　　　　　　　　　④FIT収入割合については、平成２９年度については風況も良かったため収入増となった。固定価格買取制度調達期間終了まで大きな修繕など起こらないよう施設の維持管理をしていかなければならない。契約終了後の施設の運用についても検討の必要がある。</t>
    <rPh sb="1" eb="3">
      <t>ヘイセイ</t>
    </rPh>
    <rPh sb="5" eb="7">
      <t>ネンド</t>
    </rPh>
    <rPh sb="8" eb="10">
      <t>セツビ</t>
    </rPh>
    <rPh sb="10" eb="13">
      <t>リヨウリツ</t>
    </rPh>
    <rPh sb="19" eb="21">
      <t>トウショ</t>
    </rPh>
    <rPh sb="21" eb="23">
      <t>ケイカク</t>
    </rPh>
    <rPh sb="23" eb="25">
      <t>スウチ</t>
    </rPh>
    <rPh sb="28" eb="30">
      <t>シタマワ</t>
    </rPh>
    <rPh sb="39" eb="40">
      <t>キ</t>
    </rPh>
    <rPh sb="40" eb="43">
      <t>チョウキカン</t>
    </rPh>
    <rPh sb="43" eb="45">
      <t>テイシ</t>
    </rPh>
    <rPh sb="56" eb="58">
      <t>ウワマワ</t>
    </rPh>
    <rPh sb="82" eb="85">
      <t>シュウゼンヒ</t>
    </rPh>
    <rPh sb="85" eb="87">
      <t>ヒリツ</t>
    </rPh>
    <rPh sb="97" eb="99">
      <t>シュウリ</t>
    </rPh>
    <rPh sb="99" eb="100">
      <t>トウ</t>
    </rPh>
    <rPh sb="106" eb="108">
      <t>ヒリツ</t>
    </rPh>
    <rPh sb="109" eb="110">
      <t>タカ</t>
    </rPh>
    <rPh sb="124" eb="125">
      <t>トキ</t>
    </rPh>
    <rPh sb="126" eb="128">
      <t>シテキ</t>
    </rPh>
    <rPh sb="131" eb="133">
      <t>カショ</t>
    </rPh>
    <rPh sb="133" eb="134">
      <t>トウ</t>
    </rPh>
    <rPh sb="135" eb="136">
      <t>ハヤ</t>
    </rPh>
    <rPh sb="138" eb="140">
      <t>シュウリ</t>
    </rPh>
    <rPh sb="146" eb="148">
      <t>アンテイ</t>
    </rPh>
    <rPh sb="150" eb="152">
      <t>シセツ</t>
    </rPh>
    <rPh sb="152" eb="154">
      <t>ウンヨウ</t>
    </rPh>
    <rPh sb="157" eb="159">
      <t>イジ</t>
    </rPh>
    <rPh sb="159" eb="162">
      <t>カンリヒ</t>
    </rPh>
    <rPh sb="163" eb="165">
      <t>サクゲン</t>
    </rPh>
    <rPh sb="170" eb="172">
      <t>ジッシ</t>
    </rPh>
    <rPh sb="193" eb="196">
      <t>キギョウサイ</t>
    </rPh>
    <rPh sb="196" eb="198">
      <t>ザンダカ</t>
    </rPh>
    <rPh sb="198" eb="199">
      <t>タイ</t>
    </rPh>
    <rPh sb="199" eb="201">
      <t>リョウキン</t>
    </rPh>
    <rPh sb="201" eb="203">
      <t>シュウニュウ</t>
    </rPh>
    <rPh sb="203" eb="205">
      <t>ヒリツ</t>
    </rPh>
    <rPh sb="211" eb="213">
      <t>ヘイセイ</t>
    </rPh>
    <rPh sb="215" eb="217">
      <t>ネンド</t>
    </rPh>
    <rPh sb="218" eb="220">
      <t>キサイ</t>
    </rPh>
    <rPh sb="220" eb="222">
      <t>ショウカン</t>
    </rPh>
    <rPh sb="223" eb="224">
      <t>オ</t>
    </rPh>
    <rPh sb="229" eb="232">
      <t>アンテイテキ</t>
    </rPh>
    <rPh sb="233" eb="235">
      <t>シセツ</t>
    </rPh>
    <rPh sb="235" eb="237">
      <t>ウンヨウ</t>
    </rPh>
    <rPh sb="242" eb="244">
      <t>イジ</t>
    </rPh>
    <rPh sb="244" eb="246">
      <t>カンリ</t>
    </rPh>
    <rPh sb="247" eb="248">
      <t>オコナ</t>
    </rPh>
    <rPh sb="272" eb="274">
      <t>シュウニュウ</t>
    </rPh>
    <rPh sb="274" eb="276">
      <t>ワリアイ</t>
    </rPh>
    <rPh sb="282" eb="284">
      <t>ヘイセイ</t>
    </rPh>
    <rPh sb="286" eb="288">
      <t>ネンド</t>
    </rPh>
    <rPh sb="293" eb="294">
      <t>カゼ</t>
    </rPh>
    <rPh sb="294" eb="295">
      <t>キョウ</t>
    </rPh>
    <rPh sb="296" eb="297">
      <t>ヨ</t>
    </rPh>
    <rPh sb="302" eb="304">
      <t>シュウニュウ</t>
    </rPh>
    <rPh sb="304" eb="305">
      <t>ゾウ</t>
    </rPh>
    <rPh sb="310" eb="312">
      <t>コテイ</t>
    </rPh>
    <rPh sb="312" eb="314">
      <t>カカク</t>
    </rPh>
    <rPh sb="314" eb="315">
      <t>カ</t>
    </rPh>
    <rPh sb="315" eb="316">
      <t>ト</t>
    </rPh>
    <rPh sb="316" eb="318">
      <t>セイド</t>
    </rPh>
    <rPh sb="318" eb="320">
      <t>チョウタツ</t>
    </rPh>
    <rPh sb="320" eb="322">
      <t>キカン</t>
    </rPh>
    <rPh sb="322" eb="324">
      <t>シュウリョウ</t>
    </rPh>
    <rPh sb="326" eb="327">
      <t>オオ</t>
    </rPh>
    <rPh sb="329" eb="331">
      <t>シュウゼン</t>
    </rPh>
    <rPh sb="333" eb="334">
      <t>オ</t>
    </rPh>
    <rPh sb="340" eb="342">
      <t>シセツ</t>
    </rPh>
    <rPh sb="343" eb="345">
      <t>イジ</t>
    </rPh>
    <rPh sb="345" eb="347">
      <t>カンリ</t>
    </rPh>
    <rPh sb="361" eb="363">
      <t>ケイヤク</t>
    </rPh>
    <rPh sb="363" eb="366">
      <t>シュウリョウゴ</t>
    </rPh>
    <rPh sb="367" eb="369">
      <t>シセツ</t>
    </rPh>
    <rPh sb="370" eb="372">
      <t>ウンヨウ</t>
    </rPh>
    <rPh sb="377" eb="379">
      <t>ケントウ</t>
    </rPh>
    <rPh sb="380" eb="382">
      <t>ヒツヨウ</t>
    </rPh>
    <phoneticPr fontId="2"/>
  </si>
  <si>
    <t>太陽光_修繕費比率</t>
  </si>
  <si>
    <t>当該値(N-3)</t>
    <rPh sb="0" eb="2">
      <t>トウガイ</t>
    </rPh>
    <rPh sb="2" eb="3">
      <t>チ</t>
    </rPh>
    <phoneticPr fontId="26"/>
  </si>
  <si>
    <t>47</t>
  </si>
  <si>
    <t>施設数</t>
    <rPh sb="0" eb="2">
      <t>シセツ</t>
    </rPh>
    <rPh sb="2" eb="3">
      <t>スウ</t>
    </rPh>
    <phoneticPr fontId="2"/>
  </si>
  <si>
    <t xml:space="preserve">データ!DT10:DY12 </t>
  </si>
  <si>
    <t xml:space="preserve">データ!$CZ$10:$DE$12 </t>
  </si>
  <si>
    <t>ごみ発電</t>
    <rPh sb="2" eb="4">
      <t>ハツデン</t>
    </rPh>
    <phoneticPr fontId="25"/>
  </si>
  <si>
    <t>TXT太陽光_企業債残高対料金収入比率</t>
  </si>
  <si>
    <t>合計発電</t>
    <rPh sb="2" eb="4">
      <t>ハツデン</t>
    </rPh>
    <phoneticPr fontId="25"/>
  </si>
  <si>
    <t>収益的収支比率（％）</t>
  </si>
  <si>
    <t>当町で稼働している風車については、稼働後約１５年が経過し今後維持管理費の増加も見込まれることから、起債償還後の基金積立など計画的にしていく必要がある。　　　　　　　　　　　　　　　　　　　　　　　　　　　　　　　　　　　稼働している風車については、すでに生産が中止されている型式であるため、今後も設備の更新や修繕等も見込まれるため、部品の確保など早めの対応が必要になってくると思われる。　　　　　　　　　　　　　　　　　　　　　　　　　　　　　　　　　　　H32年度を目処に策定を予定している経営戦略のなかで上記の事柄を踏まえ、固定価格買取制度契約終了までに風力発電施設の利用について検討が必要となる。</t>
    <rPh sb="0" eb="2">
      <t>トウチョウ</t>
    </rPh>
    <rPh sb="3" eb="5">
      <t>カドウ</t>
    </rPh>
    <rPh sb="9" eb="11">
      <t>フウシャ</t>
    </rPh>
    <rPh sb="17" eb="20">
      <t>カドウゴ</t>
    </rPh>
    <rPh sb="20" eb="21">
      <t>ヤク</t>
    </rPh>
    <rPh sb="23" eb="24">
      <t>ネン</t>
    </rPh>
    <rPh sb="25" eb="27">
      <t>ケイカ</t>
    </rPh>
    <rPh sb="28" eb="30">
      <t>コンゴ</t>
    </rPh>
    <rPh sb="30" eb="32">
      <t>イジ</t>
    </rPh>
    <rPh sb="32" eb="35">
      <t>カンリヒ</t>
    </rPh>
    <rPh sb="36" eb="38">
      <t>ゾウカ</t>
    </rPh>
    <rPh sb="39" eb="41">
      <t>ミコ</t>
    </rPh>
    <rPh sb="49" eb="51">
      <t>キサイ</t>
    </rPh>
    <rPh sb="51" eb="54">
      <t>ショウカンゴ</t>
    </rPh>
    <rPh sb="55" eb="57">
      <t>キキン</t>
    </rPh>
    <rPh sb="57" eb="58">
      <t>ツ</t>
    </rPh>
    <rPh sb="58" eb="59">
      <t>タ</t>
    </rPh>
    <rPh sb="61" eb="64">
      <t>ケイカクテキ</t>
    </rPh>
    <rPh sb="69" eb="71">
      <t>ヒツヨウ</t>
    </rPh>
    <rPh sb="110" eb="112">
      <t>カドウ</t>
    </rPh>
    <rPh sb="116" eb="118">
      <t>フウシャ</t>
    </rPh>
    <rPh sb="127" eb="129">
      <t>セイサン</t>
    </rPh>
    <rPh sb="130" eb="132">
      <t>チュウシ</t>
    </rPh>
    <rPh sb="137" eb="139">
      <t>カタシキ</t>
    </rPh>
    <rPh sb="145" eb="147">
      <t>コンゴ</t>
    </rPh>
    <rPh sb="148" eb="150">
      <t>セツビ</t>
    </rPh>
    <rPh sb="151" eb="153">
      <t>コウシン</t>
    </rPh>
    <rPh sb="154" eb="156">
      <t>シュウゼン</t>
    </rPh>
    <rPh sb="156" eb="157">
      <t>トウ</t>
    </rPh>
    <rPh sb="158" eb="160">
      <t>ミコ</t>
    </rPh>
    <rPh sb="166" eb="168">
      <t>ブヒン</t>
    </rPh>
    <rPh sb="169" eb="171">
      <t>カクホ</t>
    </rPh>
    <rPh sb="173" eb="174">
      <t>ハヤ</t>
    </rPh>
    <rPh sb="176" eb="178">
      <t>タイオウ</t>
    </rPh>
    <rPh sb="179" eb="181">
      <t>ヒツヨウ</t>
    </rPh>
    <rPh sb="188" eb="189">
      <t>オモ</t>
    </rPh>
    <rPh sb="231" eb="233">
      <t>ネンド</t>
    </rPh>
    <rPh sb="234" eb="236">
      <t>メド</t>
    </rPh>
    <rPh sb="237" eb="239">
      <t>サクテイ</t>
    </rPh>
    <rPh sb="240" eb="242">
      <t>ヨテイ</t>
    </rPh>
    <rPh sb="246" eb="248">
      <t>ケイエイ</t>
    </rPh>
    <rPh sb="248" eb="250">
      <t>センリャク</t>
    </rPh>
    <rPh sb="254" eb="256">
      <t>ジョウキ</t>
    </rPh>
    <rPh sb="257" eb="259">
      <t>コトガラ</t>
    </rPh>
    <rPh sb="260" eb="261">
      <t>フ</t>
    </rPh>
    <rPh sb="264" eb="266">
      <t>コテイ</t>
    </rPh>
    <rPh sb="266" eb="268">
      <t>カカク</t>
    </rPh>
    <rPh sb="268" eb="269">
      <t>カ</t>
    </rPh>
    <rPh sb="269" eb="270">
      <t>ト</t>
    </rPh>
    <rPh sb="270" eb="272">
      <t>セイド</t>
    </rPh>
    <rPh sb="272" eb="274">
      <t>ケイヤク</t>
    </rPh>
    <rPh sb="274" eb="276">
      <t>シュウリョウ</t>
    </rPh>
    <rPh sb="279" eb="281">
      <t>フウリョク</t>
    </rPh>
    <rPh sb="281" eb="283">
      <t>ハツデン</t>
    </rPh>
    <rPh sb="283" eb="285">
      <t>シセツ</t>
    </rPh>
    <rPh sb="286" eb="288">
      <t>リヨウ</t>
    </rPh>
    <rPh sb="292" eb="294">
      <t>ケントウ</t>
    </rPh>
    <rPh sb="295" eb="297">
      <t>ヒツヨウ</t>
    </rPh>
    <phoneticPr fontId="2"/>
  </si>
  <si>
    <t xml:space="preserve">データ!$BI$10:$BN$12 </t>
  </si>
  <si>
    <t>平均値(N-3)</t>
  </si>
  <si>
    <t>営業収支比率（％）</t>
  </si>
  <si>
    <t>EBITDA（千円）</t>
    <rPh sb="7" eb="9">
      <t>センエン</t>
    </rPh>
    <phoneticPr fontId="2"/>
  </si>
  <si>
    <t>図 33</t>
  </si>
  <si>
    <t>風力_企業債残高対料金収入比率</t>
  </si>
  <si>
    <t>修繕費比率（％）</t>
  </si>
  <si>
    <t>企業債残高対料金収入比率（％）</t>
  </si>
  <si>
    <t>FIT収入割合（％）</t>
  </si>
  <si>
    <t>水力発電</t>
    <rPh sb="0" eb="2">
      <t>スイリョク</t>
    </rPh>
    <rPh sb="2" eb="4">
      <t>ハツデン</t>
    </rPh>
    <phoneticPr fontId="2"/>
  </si>
  <si>
    <t>太陽光_有形固定資産減価償却率</t>
  </si>
  <si>
    <t>図 67</t>
  </si>
  <si>
    <t>ごみ</t>
  </si>
  <si>
    <t>風力</t>
    <rPh sb="0" eb="2">
      <t>フウリョク</t>
    </rPh>
    <phoneticPr fontId="2"/>
  </si>
  <si>
    <t>ごみ_企業債残高対料金収入比率</t>
  </si>
  <si>
    <t>太陽光</t>
    <rPh sb="0" eb="2">
      <t>タイヨウ</t>
    </rPh>
    <rPh sb="2" eb="3">
      <t>ヒカリ</t>
    </rPh>
    <phoneticPr fontId="2"/>
  </si>
  <si>
    <t>図 62</t>
  </si>
  <si>
    <t xml:space="preserve">データ!KK10:KP12 </t>
  </si>
  <si>
    <t>小項目</t>
    <rPh sb="0" eb="3">
      <t>ショウコウモク</t>
    </rPh>
    <phoneticPr fontId="2"/>
  </si>
  <si>
    <t>都道府県・団体名称</t>
    <rPh sb="0" eb="4">
      <t>トドウフケン</t>
    </rPh>
    <rPh sb="5" eb="7">
      <t>ダンタイ</t>
    </rPh>
    <rPh sb="7" eb="9">
      <t>メイショウ</t>
    </rPh>
    <phoneticPr fontId="25"/>
  </si>
  <si>
    <t>業務名</t>
    <rPh sb="0" eb="2">
      <t>ギョウム</t>
    </rPh>
    <rPh sb="2" eb="3">
      <t>メイ</t>
    </rPh>
    <phoneticPr fontId="25"/>
  </si>
  <si>
    <t>TXT全体_有形固定資産減価償却率</t>
  </si>
  <si>
    <t>業種・事業名</t>
    <rPh sb="0" eb="2">
      <t>ギョウシュ</t>
    </rPh>
    <phoneticPr fontId="25"/>
  </si>
  <si>
    <t>グラフ用</t>
    <rPh sb="3" eb="4">
      <t>ヨウ</t>
    </rPh>
    <phoneticPr fontId="2"/>
  </si>
  <si>
    <t>TXTごみ_FIT収入割合</t>
  </si>
  <si>
    <t xml:space="preserve">データ!LP10:LU12 </t>
  </si>
  <si>
    <t>N4年度</t>
  </si>
  <si>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</si>
  <si>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</si>
  <si>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</si>
  <si>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04</t>
  </si>
  <si>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</si>
  <si>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</si>
  <si>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売電先</t>
    <rPh sb="0" eb="2">
      <t>バイデン</t>
    </rPh>
    <rPh sb="2" eb="3">
      <t>サキ</t>
    </rPh>
    <phoneticPr fontId="24"/>
  </si>
  <si>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</si>
  <si>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</si>
  <si>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</si>
  <si>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5"/>
  </si>
  <si>
    <t>N-3</t>
  </si>
  <si>
    <t>当該値(N-4)</t>
    <rPh sb="0" eb="2">
      <t>トウガイ</t>
    </rPh>
    <rPh sb="2" eb="3">
      <t>チ</t>
    </rPh>
    <phoneticPr fontId="26"/>
  </si>
  <si>
    <t xml:space="preserve">データ!$CE$10:$CJ$12 </t>
  </si>
  <si>
    <t>N-1</t>
  </si>
  <si>
    <t>N</t>
  </si>
  <si>
    <t>ＦＩＴ以外</t>
  </si>
  <si>
    <t>合計</t>
  </si>
  <si>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</si>
  <si>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</si>
  <si>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</si>
  <si>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</si>
  <si>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</si>
  <si>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</si>
  <si>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該当数値なし</t>
  </si>
  <si>
    <t>平均値(N-2)</t>
  </si>
  <si>
    <t>図 59</t>
  </si>
  <si>
    <t>平均値(N)</t>
  </si>
  <si>
    <t>N2年度</t>
  </si>
  <si>
    <t>目標値</t>
    <rPh sb="0" eb="3">
      <t>モクヒョウチ</t>
    </rPh>
    <phoneticPr fontId="26"/>
  </si>
  <si>
    <t>図 61</t>
  </si>
  <si>
    <t xml:space="preserve">データ!LF10:LK12 </t>
  </si>
  <si>
    <t>Ｎ－１年度</t>
    <rPh sb="3" eb="5">
      <t>ネンド</t>
    </rPh>
    <phoneticPr fontId="2"/>
  </si>
  <si>
    <t>N3年度</t>
  </si>
  <si>
    <t>N1年度</t>
  </si>
  <si>
    <t>参照用</t>
    <rPh sb="0" eb="3">
      <t>サンショウヨウ</t>
    </rPh>
    <phoneticPr fontId="2"/>
  </si>
  <si>
    <t>2017</t>
  </si>
  <si>
    <r>
      <rPr>
        <sz val="11"/>
        <color rgb="FF3366FF"/>
        <rFont val="ＭＳ Ｐゴシック"/>
      </rPr>
      <t xml:space="preserve">■ </t>
    </r>
    <r>
      <rPr>
        <sz val="11"/>
        <color theme="1"/>
        <rFont val="ＭＳ Ｐゴシック"/>
      </rPr>
      <t>当該値</t>
    </r>
  </si>
  <si>
    <t>太陽光_設備利用率</t>
  </si>
  <si>
    <t>0</t>
  </si>
  <si>
    <t>-</t>
  </si>
  <si>
    <t>000</t>
  </si>
  <si>
    <t>電気事業</t>
  </si>
  <si>
    <t>図 53</t>
  </si>
  <si>
    <t>北海道電力株式会社</t>
  </si>
  <si>
    <t>非設置</t>
  </si>
  <si>
    <t>平成35年12月31日　せたな町洋上風力発電所</t>
  </si>
  <si>
    <t>図 12</t>
  </si>
  <si>
    <t>ごみ_設備利用率</t>
  </si>
  <si>
    <t>無</t>
  </si>
  <si>
    <t>TXTごみ_設備利用率</t>
  </si>
  <si>
    <t>←数値ありフラグ(T:有 F:無)</t>
    <rPh sb="1" eb="3">
      <t>スウチ</t>
    </rPh>
    <rPh sb="11" eb="12">
      <t>アリ</t>
    </rPh>
    <rPh sb="15" eb="16">
      <t>ナシ</t>
    </rPh>
    <phoneticPr fontId="2"/>
  </si>
  <si>
    <r>
      <t>←数値ありフラグ(T:有 F:無)</t>
    </r>
    <r>
      <rPr>
        <sz val="11"/>
        <color rgb="FFFF0000"/>
        <rFont val="ＭＳ ゴシック"/>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</si>
  <si>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</si>
  <si>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</si>
  <si>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</si>
  <si>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表用</t>
    <rPh sb="0" eb="1">
      <t>ヒョウ</t>
    </rPh>
    <rPh sb="1" eb="2">
      <t>ヨウ</t>
    </rPh>
    <phoneticPr fontId="2"/>
  </si>
  <si>
    <t>年度</t>
    <rPh sb="0" eb="2">
      <t>ネンド</t>
    </rPh>
    <phoneticPr fontId="2"/>
  </si>
  <si>
    <r>
      <rPr>
        <sz val="11"/>
        <color rgb="FFFF5050"/>
        <rFont val="ＭＳ ゴシック"/>
      </rPr>
      <t xml:space="preserve">■ </t>
    </r>
    <r>
      <rPr>
        <sz val="11"/>
        <color theme="1"/>
        <rFont val="ＭＳ ゴシック"/>
      </rPr>
      <t>平均値</t>
    </r>
  </si>
  <si>
    <t>編集可能項目定義</t>
    <rPh sb="0" eb="2">
      <t>ヘンシュウ</t>
    </rPh>
    <rPh sb="2" eb="4">
      <t>カノウ</t>
    </rPh>
    <rPh sb="4" eb="6">
      <t>コウモク</t>
    </rPh>
    <rPh sb="6" eb="8">
      <t>テイギ</t>
    </rPh>
    <phoneticPr fontId="2"/>
  </si>
  <si>
    <t xml:space="preserve">データ!IB10:IG12 </t>
  </si>
  <si>
    <t>水力_設備利用率</t>
  </si>
  <si>
    <t>TXT風力_FIT収入割合</t>
  </si>
  <si>
    <t>水力_修繕費比率</t>
  </si>
  <si>
    <t>J7</t>
  </si>
  <si>
    <t>水力_企業債残高対料金収入比率</t>
  </si>
  <si>
    <t>TXT太陽光_有形固定資産減価償却率</t>
  </si>
  <si>
    <t>B9</t>
  </si>
  <si>
    <t>図 73</t>
  </si>
  <si>
    <t>水力_有形固定資産減価償却率</t>
  </si>
  <si>
    <t>図 68</t>
  </si>
  <si>
    <t>水力_FIT収入割合</t>
  </si>
  <si>
    <t xml:space="preserve">データ!$CO$10:$CT$12 </t>
  </si>
  <si>
    <t>該当数値なし</t>
    <rPh sb="0" eb="2">
      <t>ガイトウ</t>
    </rPh>
    <rPh sb="2" eb="4">
      <t>スウチ</t>
    </rPh>
    <phoneticPr fontId="2"/>
  </si>
  <si>
    <t xml:space="preserve">データ!GX10:HC12 </t>
  </si>
  <si>
    <t>ごみ_FIT収入割合</t>
  </si>
  <si>
    <t>TXTごみ_企業債残高対料金収入比率</t>
  </si>
  <si>
    <t>風力_設備利用率</t>
  </si>
  <si>
    <t>図 11</t>
  </si>
  <si>
    <t>風力_修繕費比率</t>
  </si>
  <si>
    <t xml:space="preserve">データ!KA10:KF12 </t>
  </si>
  <si>
    <t>風力_有形固定資産減価償却率</t>
  </si>
  <si>
    <t>風力_FIT収入割合</t>
  </si>
  <si>
    <t>太陽光_企業債残高対料金収入比率</t>
  </si>
  <si>
    <t>太陽光_FIT収入割合</t>
  </si>
  <si>
    <t>図 4</t>
  </si>
  <si>
    <t xml:space="preserve">データ!$AX$10:$BC$12 </t>
  </si>
  <si>
    <t>図 9</t>
  </si>
  <si>
    <t>図 10</t>
  </si>
  <si>
    <t>TXT流動比率</t>
  </si>
  <si>
    <t>図 54</t>
  </si>
  <si>
    <t xml:space="preserve">データ!DJ10:DO12 </t>
  </si>
  <si>
    <t>図 56</t>
  </si>
  <si>
    <t xml:space="preserve">データ!ED10:EI12 </t>
  </si>
  <si>
    <t xml:space="preserve">データ!EN10:ES12 </t>
  </si>
  <si>
    <t>TXTごみ_修繕費比率</t>
  </si>
  <si>
    <t xml:space="preserve">データ!FI10:FN12 </t>
  </si>
  <si>
    <t>①平成２９年度の収益的収支比率については、風車の故障で長期間停止したことにより電力収入が減少し経常収支比率が目標値を下回っている。　　　　　　　　　　　　　　　　　②営業収支比率については、１００％を上回っているが、風況や風力発電施設の稼働状況で収支の変動が激しいため、安定運営をしていくための点検・修繕を行い業務の改善を行っていく。　　　　　　　　　　　　　　　　　　　　　　　　　　　　③供給原価については施設の状況に応じた修理等を行い、維持管理費の抑制できるよう業務の改善を行っていく。　　　　　　　　　　　　　　　　　　　　　　　④EBITDAについては、平成２９年度において修理までに時間を要したため平均値より下回っている。</t>
    <rPh sb="1" eb="3">
      <t>ヘイセイ</t>
    </rPh>
    <rPh sb="5" eb="7">
      <t>ネンド</t>
    </rPh>
    <rPh sb="8" eb="11">
      <t>シュウエキテキ</t>
    </rPh>
    <rPh sb="11" eb="13">
      <t>シュウシ</t>
    </rPh>
    <rPh sb="13" eb="15">
      <t>ヒリツ</t>
    </rPh>
    <rPh sb="21" eb="23">
      <t>フウシャ</t>
    </rPh>
    <rPh sb="24" eb="26">
      <t>コショウ</t>
    </rPh>
    <rPh sb="27" eb="29">
      <t>チョウキ</t>
    </rPh>
    <rPh sb="29" eb="30">
      <t>アイダ</t>
    </rPh>
    <rPh sb="30" eb="32">
      <t>テイシ</t>
    </rPh>
    <rPh sb="39" eb="41">
      <t>デンリョク</t>
    </rPh>
    <rPh sb="41" eb="43">
      <t>シュウニュウ</t>
    </rPh>
    <rPh sb="44" eb="46">
      <t>ゲンショウ</t>
    </rPh>
    <rPh sb="47" eb="49">
      <t>ケイジョウ</t>
    </rPh>
    <rPh sb="49" eb="51">
      <t>シュウシ</t>
    </rPh>
    <rPh sb="51" eb="53">
      <t>ヒリツ</t>
    </rPh>
    <rPh sb="54" eb="57">
      <t>モクヒョウチ</t>
    </rPh>
    <rPh sb="58" eb="60">
      <t>シタマワ</t>
    </rPh>
    <rPh sb="83" eb="85">
      <t>エイギョウ</t>
    </rPh>
    <rPh sb="85" eb="87">
      <t>シュウシ</t>
    </rPh>
    <rPh sb="87" eb="89">
      <t>ヒリツ</t>
    </rPh>
    <rPh sb="100" eb="102">
      <t>ウワマワ</t>
    </rPh>
    <rPh sb="108" eb="109">
      <t>カゼ</t>
    </rPh>
    <rPh sb="109" eb="110">
      <t>キョウ</t>
    </rPh>
    <rPh sb="111" eb="113">
      <t>フウリョク</t>
    </rPh>
    <rPh sb="113" eb="115">
      <t>ハツデン</t>
    </rPh>
    <rPh sb="115" eb="117">
      <t>シセツ</t>
    </rPh>
    <rPh sb="118" eb="120">
      <t>カドウ</t>
    </rPh>
    <rPh sb="120" eb="122">
      <t>ジョウキョウ</t>
    </rPh>
    <rPh sb="123" eb="125">
      <t>シュウシ</t>
    </rPh>
    <rPh sb="126" eb="128">
      <t>ヘンドウ</t>
    </rPh>
    <rPh sb="129" eb="130">
      <t>ハゲ</t>
    </rPh>
    <rPh sb="135" eb="137">
      <t>アンテイ</t>
    </rPh>
    <rPh sb="137" eb="139">
      <t>ウンエイ</t>
    </rPh>
    <rPh sb="147" eb="149">
      <t>テンケン</t>
    </rPh>
    <rPh sb="150" eb="152">
      <t>シュウゼン</t>
    </rPh>
    <rPh sb="153" eb="154">
      <t>オコナ</t>
    </rPh>
    <rPh sb="155" eb="157">
      <t>ギョウム</t>
    </rPh>
    <rPh sb="158" eb="160">
      <t>カイゼン</t>
    </rPh>
    <rPh sb="161" eb="162">
      <t>オコナ</t>
    </rPh>
    <rPh sb="196" eb="198">
      <t>キョウキュウ</t>
    </rPh>
    <rPh sb="198" eb="200">
      <t>ゲンカ</t>
    </rPh>
    <rPh sb="205" eb="207">
      <t>シセツ</t>
    </rPh>
    <rPh sb="208" eb="210">
      <t>ジョウキョウ</t>
    </rPh>
    <rPh sb="211" eb="212">
      <t>オウ</t>
    </rPh>
    <rPh sb="214" eb="216">
      <t>シュウリ</t>
    </rPh>
    <rPh sb="216" eb="217">
      <t>トウ</t>
    </rPh>
    <rPh sb="218" eb="219">
      <t>オコナ</t>
    </rPh>
    <rPh sb="221" eb="223">
      <t>イジ</t>
    </rPh>
    <rPh sb="223" eb="226">
      <t>カンリヒ</t>
    </rPh>
    <rPh sb="227" eb="229">
      <t>ヨクセイ</t>
    </rPh>
    <rPh sb="234" eb="236">
      <t>ギョウム</t>
    </rPh>
    <rPh sb="237" eb="239">
      <t>カイゼン</t>
    </rPh>
    <rPh sb="240" eb="241">
      <t>オコナ</t>
    </rPh>
    <rPh sb="282" eb="284">
      <t>ヘイセイ</t>
    </rPh>
    <rPh sb="286" eb="288">
      <t>ネンド</t>
    </rPh>
    <rPh sb="292" eb="294">
      <t>シュウリ</t>
    </rPh>
    <rPh sb="297" eb="299">
      <t>ジカン</t>
    </rPh>
    <rPh sb="300" eb="301">
      <t>ヨウ</t>
    </rPh>
    <rPh sb="305" eb="308">
      <t>ヘイキンチ</t>
    </rPh>
    <rPh sb="310" eb="312">
      <t>シタマワ</t>
    </rPh>
    <phoneticPr fontId="2"/>
  </si>
  <si>
    <t xml:space="preserve">データ!GC10:GH12 </t>
  </si>
  <si>
    <t xml:space="preserve">データ!GM10:GR12 </t>
  </si>
  <si>
    <t>図 64</t>
  </si>
  <si>
    <t xml:space="preserve">データ!HH10:HM12 </t>
  </si>
  <si>
    <t>図 65</t>
  </si>
  <si>
    <t>図 66</t>
  </si>
  <si>
    <t xml:space="preserve">データ!IL10:IQ12 </t>
  </si>
  <si>
    <t xml:space="preserve">データ!IW10:JB12 </t>
  </si>
  <si>
    <t>図 69</t>
  </si>
  <si>
    <t xml:space="preserve">データ!JG10:JL12 </t>
  </si>
  <si>
    <t>図 70</t>
  </si>
  <si>
    <t>図 72</t>
  </si>
  <si>
    <t xml:space="preserve">データ!KV10:LA12 </t>
  </si>
  <si>
    <t>図 75</t>
  </si>
  <si>
    <t>図 76</t>
  </si>
  <si>
    <t xml:space="preserve">データ!MJ10:MO12 </t>
  </si>
  <si>
    <t>TXT水力_設備利用率</t>
  </si>
  <si>
    <t>TXT水力_企業債残高対料金収入比率</t>
  </si>
  <si>
    <t>TXT水力_FIT収入割合</t>
  </si>
  <si>
    <t>TXT風力_企業債残高対料金収入比率</t>
  </si>
  <si>
    <t>TXT風力_有形固定資産減価償却率</t>
  </si>
  <si>
    <t>TXT太陽光_FIT収入割合</t>
  </si>
  <si>
    <t xml:space="preserve">データ!$L$37:$P$50 </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</si>
</sst>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7" formatCode="#,##0.0;&quot;▲ &quot;#,##0.0"/>
    <numFmt numFmtId="176" formatCode="#,##0;&quot;▲ &quot;#,##0"/>
    <numFmt numFmtId="179" formatCode="0.0%"/>
    <numFmt numFmtId="178" formatCode="ge"/>
  </numFmts>
  <fonts count="27">
    <font>
      <sz val="11"/>
      <color theme="1"/>
      <name val="ＭＳ Ｐゴシック"/>
    </font>
    <font>
      <sz val="11"/>
      <color theme="1"/>
      <name val="游ゴシック"/>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ゴシック"/>
    </font>
    <font>
      <sz val="24"/>
      <color theme="1"/>
      <name val="ＭＳ ゴシック"/>
    </font>
    <font>
      <b/>
      <sz val="24"/>
      <color theme="1"/>
      <name val="ＭＳ ゴシック"/>
    </font>
    <font>
      <sz val="11"/>
      <color auto="1"/>
      <name val="ＭＳ ゴシック"/>
    </font>
    <font>
      <b/>
      <sz val="22"/>
      <color auto="1"/>
      <name val="ＭＳ ゴシック"/>
    </font>
    <font>
      <b/>
      <sz val="14"/>
      <color theme="1"/>
      <name val="ＭＳ ゴシック"/>
    </font>
    <font>
      <b/>
      <sz val="13"/>
      <color rgb="FFFF0000"/>
      <name val="ＭＳ ゴシック"/>
    </font>
    <font>
      <sz val="13"/>
      <color auto="1"/>
      <name val="ＭＳ ゴシック"/>
    </font>
    <font>
      <sz val="16"/>
      <color theme="1"/>
      <name val="ＭＳ ゴシック"/>
    </font>
    <font>
      <b/>
      <sz val="24"/>
      <color auto="1"/>
      <name val="ＭＳ ゴシック"/>
    </font>
    <font>
      <sz val="16"/>
      <color auto="1"/>
      <name val="ＭＳ ゴシック"/>
    </font>
    <font>
      <b/>
      <sz val="36"/>
      <color theme="1"/>
      <name val="ＭＳ ゴシック"/>
    </font>
    <font>
      <b/>
      <sz val="16"/>
      <color theme="1"/>
      <name val="ＭＳ ゴシック"/>
    </font>
    <font>
      <b/>
      <sz val="11"/>
      <color theme="1"/>
      <name val="ＭＳ Ｐゴシック"/>
    </font>
    <font>
      <sz val="11"/>
      <color theme="0"/>
      <name val="ＭＳ ゴシック"/>
    </font>
    <font>
      <b/>
      <sz val="22"/>
      <color theme="1"/>
      <name val="ＭＳ ゴシック"/>
    </font>
    <font>
      <sz val="11"/>
      <color theme="1"/>
      <name val="ＭＳ Ｐゴシック"/>
    </font>
    <font>
      <sz val="6"/>
      <color auto="1"/>
      <name val="游ゴシック"/>
    </font>
    <font>
      <sz val="9"/>
      <color theme="1"/>
      <name val="ＭＳ ゴシック"/>
    </font>
    <font>
      <sz val="6"/>
      <color auto="1"/>
      <name val="ＭＳ ゴシック"/>
    </font>
    <font>
      <sz val="11"/>
      <color theme="0"/>
      <name val="ＭＳ Ｐゴシック"/>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Fill="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Fill="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91.4</c:v>
                </c:pt>
                <c:pt idx="1">
                  <c:v>102.1</c:v>
                </c:pt>
                <c:pt idx="2">
                  <c:v>81.099999999999994</c:v>
                </c:pt>
                <c:pt idx="3">
                  <c:v>113.6</c:v>
                </c:pt>
                <c:pt idx="4">
                  <c:v>85.4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ser>
        <c:ser>
          <c:idx val="2"/>
          <c:order val="2"/>
          <c:tx>
            <c:strRef>
              <c:f>データ!$AX$19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297.60000000000002</c:v>
                </c:pt>
                <c:pt idx="1">
                  <c:v>301.2</c:v>
                </c:pt>
                <c:pt idx="2">
                  <c:v>255.6</c:v>
                </c:pt>
                <c:pt idx="3">
                  <c:v>298.60000000000002</c:v>
                </c:pt>
                <c:pt idx="4">
                  <c:v>204.2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ser>
        <c:ser>
          <c:idx val="2"/>
          <c:order val="2"/>
          <c:tx>
            <c:strRef>
              <c:f>データ!$BI$19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17123.2</c:v>
                </c:pt>
                <c:pt idx="1">
                  <c:v>15777.4</c:v>
                </c:pt>
                <c:pt idx="2">
                  <c:v>19849.900000000001</c:v>
                </c:pt>
                <c:pt idx="3">
                  <c:v>14171.1</c:v>
                </c:pt>
                <c:pt idx="4">
                  <c:v>18859.8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データ!$CF$18:$CJ$18</c:f>
              <c:numCache>
                <c:formatCode>#,##0.0;"▲ "#,##0.0</c:formatCode>
                <c:ptCount val="5"/>
                <c:pt idx="0">
                  <c:v>11717.4</c:v>
                </c:pt>
                <c:pt idx="1">
                  <c:v>17642.5</c:v>
                </c:pt>
                <c:pt idx="2">
                  <c:v>18815.8</c:v>
                </c:pt>
                <c:pt idx="3">
                  <c:v>22847.9</c:v>
                </c:pt>
                <c:pt idx="4">
                  <c:v>19210.5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30374</c:v>
                </c:pt>
                <c:pt idx="1">
                  <c:v>35773</c:v>
                </c:pt>
                <c:pt idx="2">
                  <c:v>25083</c:v>
                </c:pt>
                <c:pt idx="3">
                  <c:v>42294</c:v>
                </c:pt>
                <c:pt idx="4">
                  <c:v>25960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データ!$CP$18:$CT$18</c:f>
              <c:numCache>
                <c:formatCode>#,##0;"▲ "#,##0</c:formatCode>
                <c:ptCount val="5"/>
                <c:pt idx="0">
                  <c:v>108538</c:v>
                </c:pt>
                <c:pt idx="1">
                  <c:v>58539</c:v>
                </c:pt>
                <c:pt idx="2">
                  <c:v>37685</c:v>
                </c:pt>
                <c:pt idx="3">
                  <c:v>2390</c:v>
                </c:pt>
                <c:pt idx="4">
                  <c:v>32739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27.8</c:v>
                </c:pt>
                <c:pt idx="1">
                  <c:v>31.6</c:v>
                </c:pt>
                <c:pt idx="2">
                  <c:v>24.3</c:v>
                </c:pt>
                <c:pt idx="3">
                  <c:v>37.6</c:v>
                </c:pt>
                <c:pt idx="4">
                  <c:v>30.1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27.6</c:v>
                </c:pt>
                <c:pt idx="1">
                  <c:v>40.6</c:v>
                </c:pt>
                <c:pt idx="2">
                  <c:v>22.8</c:v>
                </c:pt>
                <c:pt idx="3">
                  <c:v>39.1</c:v>
                </c:pt>
                <c:pt idx="4">
                  <c:v>36.200000000000003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364.1</c:v>
                </c:pt>
                <c:pt idx="1">
                  <c:v>250.8</c:v>
                </c:pt>
                <c:pt idx="2">
                  <c:v>246.1</c:v>
                </c:pt>
                <c:pt idx="3">
                  <c:v>107.1</c:v>
                </c:pt>
                <c:pt idx="4">
                  <c:v>67.400000000000006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27.8</c:v>
                </c:pt>
                <c:pt idx="1">
                  <c:v>31.6</c:v>
                </c:pt>
                <c:pt idx="2">
                  <c:v>24.3</c:v>
                </c:pt>
                <c:pt idx="3">
                  <c:v>37.6</c:v>
                </c:pt>
                <c:pt idx="4">
                  <c:v>30.1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27.6</c:v>
                </c:pt>
                <c:pt idx="1">
                  <c:v>40.6</c:v>
                </c:pt>
                <c:pt idx="2">
                  <c:v>22.8</c:v>
                </c:pt>
                <c:pt idx="3">
                  <c:v>39.1</c:v>
                </c:pt>
                <c:pt idx="4">
                  <c:v>36.200000000000003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364.1</c:v>
                </c:pt>
                <c:pt idx="1">
                  <c:v>250.8</c:v>
                </c:pt>
                <c:pt idx="2">
                  <c:v>246.1</c:v>
                </c:pt>
                <c:pt idx="3">
                  <c:v>107.1</c:v>
                </c:pt>
                <c:pt idx="4">
                  <c:v>67.400000000000006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delete val="1"/>
          </c:dLbls>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 Type="http://schemas.openxmlformats.org/officeDocument/2006/relationships/image" Target="../media/image1.emf" Id="rId31" /><Relationship Type="http://schemas.openxmlformats.org/officeDocument/2006/relationships/image" Target="../media/image2.emf" Id="rId32" /><Relationship Type="http://schemas.openxmlformats.org/officeDocument/2006/relationships/image" Target="../media/image3.emf" Id="rId33" /><Relationship Type="http://schemas.openxmlformats.org/officeDocument/2006/relationships/image" Target="../media/image4.emf" Id="rId34" /><Relationship Type="http://schemas.openxmlformats.org/officeDocument/2006/relationships/image" Target="../media/image5.emf" Id="rId35" /><Relationship Type="http://schemas.openxmlformats.org/officeDocument/2006/relationships/image" Target="../media/image6.emf" Id="rId36" /><Relationship Type="http://schemas.openxmlformats.org/officeDocument/2006/relationships/image" Target="../media/image7.emf" Id="rId37" /><Relationship Type="http://schemas.openxmlformats.org/officeDocument/2006/relationships/image" Target="../media/image8.emf" Id="rId38" /><Relationship Type="http://schemas.openxmlformats.org/officeDocument/2006/relationships/image" Target="../media/image9.emf" Id="rId39" /><Relationship Type="http://schemas.openxmlformats.org/officeDocument/2006/relationships/image" Target="../media/image10.emf" Id="rId40" /><Relationship Type="http://schemas.openxmlformats.org/officeDocument/2006/relationships/image" Target="../media/image11.emf" Id="rId41" /><Relationship Type="http://schemas.openxmlformats.org/officeDocument/2006/relationships/image" Target="../media/image12.emf" Id="rId42" /><Relationship Type="http://schemas.openxmlformats.org/officeDocument/2006/relationships/image" Target="../media/image13.emf" Id="rId43" /><Relationship Type="http://schemas.openxmlformats.org/officeDocument/2006/relationships/image" Target="../media/image14.emf" Id="rId44" /><Relationship Type="http://schemas.openxmlformats.org/officeDocument/2006/relationships/image" Target="../media/image15.emf" Id="rId45" /><Relationship Type="http://schemas.openxmlformats.org/officeDocument/2006/relationships/image" Target="../media/image16.emf" Id="rId46" /><Relationship Type="http://schemas.openxmlformats.org/officeDocument/2006/relationships/image" Target="../media/image17.emf" Id="rId47" /><Relationship Type="http://schemas.openxmlformats.org/officeDocument/2006/relationships/image" Target="../media/image18.emf" Id="rId48" /><Relationship Type="http://schemas.openxmlformats.org/officeDocument/2006/relationships/image" Target="../media/image19.emf" Id="rId49" /><Relationship Type="http://schemas.openxmlformats.org/officeDocument/2006/relationships/image" Target="../media/image20.emf" Id="rId50" /><Relationship Type="http://schemas.openxmlformats.org/officeDocument/2006/relationships/image" Target="../media/image21.emf" Id="rId51" /><Relationship Type="http://schemas.openxmlformats.org/officeDocument/2006/relationships/image" Target="../media/image22.emf" Id="rId52" /><Relationship Type="http://schemas.openxmlformats.org/officeDocument/2006/relationships/image" Target="../media/image23.emf" Id="rId53" /><Relationship Type="http://schemas.openxmlformats.org/officeDocument/2006/relationships/image" Target="../media/image24.emf" Id="rId54" /><Relationship Type="http://schemas.openxmlformats.org/officeDocument/2006/relationships/image" Target="../media/image25.emf" Id="rId55" /><Relationship Type="http://schemas.openxmlformats.org/officeDocument/2006/relationships/image" Target="../media/image26.emf" Id="rId56" /><Relationship Type="http://schemas.openxmlformats.org/officeDocument/2006/relationships/image" Target="../media/image27.emf" Id="rId57" /><Relationship Type="http://schemas.openxmlformats.org/officeDocument/2006/relationships/image" Target="../media/image28.emf" Id="rId58" /><Relationship Type="http://schemas.openxmlformats.org/officeDocument/2006/relationships/image" Target="../media/image29.emf" Id="rId59" /><Relationship Type="http://schemas.openxmlformats.org/officeDocument/2006/relationships/image" Target="../media/image30.emf" Id="rId60" /><Relationship Type="http://schemas.openxmlformats.org/officeDocument/2006/relationships/image" Target="../media/image31.emf" Id="rId61" /><Relationship Type="http://schemas.openxmlformats.org/officeDocument/2006/relationships/image" Target="../media/image32.emf" Id="rId62" /><Relationship Type="http://schemas.openxmlformats.org/officeDocument/2006/relationships/image" Target="../media/image33.emf" Id="rId63" /><Relationship Type="http://schemas.openxmlformats.org/officeDocument/2006/relationships/image" Target="../media/image34.emf" Id="rId64" /><Relationship Type="http://schemas.openxmlformats.org/officeDocument/2006/relationships/image" Target="../media/image35.emf" Id="rId65" /><Relationship Type="http://schemas.openxmlformats.org/officeDocument/2006/relationships/image" Target="../media/image36.emf" Id="rId66" /><Relationship Type="http://schemas.openxmlformats.org/officeDocument/2006/relationships/image" Target="../media/image37.emf" Id="rId67" /><Relationship Type="http://schemas.openxmlformats.org/officeDocument/2006/relationships/image" Target="../media/image38.emf" Id="rId68" /><Relationship Type="http://schemas.openxmlformats.org/officeDocument/2006/relationships/image" Target="../media/image39.emf" Id="rId69" /><Relationship Type="http://schemas.openxmlformats.org/officeDocument/2006/relationships/image" Target="../media/image40.emf" Id="rId70" /><Relationship Type="http://schemas.openxmlformats.org/officeDocument/2006/relationships/image" Target="../media/image41.emf" Id="rId71" /><Relationship Type="http://schemas.openxmlformats.org/officeDocument/2006/relationships/image" Target="../media/image42.emf" Id="rId72" /><Relationship Type="http://schemas.openxmlformats.org/officeDocument/2006/relationships/image" Target="../media/image43.emf" Id="rId73" /><Relationship Type="http://schemas.openxmlformats.org/officeDocument/2006/relationships/image" Target="../media/image44.emf" Id="rId74" /><Relationship Type="http://schemas.openxmlformats.org/officeDocument/2006/relationships/image" Target="../media/image45.emf" Id="rId75" /><Relationship Type="http://schemas.openxmlformats.org/officeDocument/2006/relationships/image" Target="../media/image46.emf" Id="rId76" /><Relationship Type="http://schemas.openxmlformats.org/officeDocument/2006/relationships/image" Target="../media/image47.emf" Id="rId77" /><Relationship Type="http://schemas.openxmlformats.org/officeDocument/2006/relationships/image" Target="../media/image48.emf" Id="rId78"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92125" y="1046162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75640" y="1060640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72390</xdr:rowOff>
    </xdr:to>
    <xdr:grpSp>
      <xdr:nvGrpSpPr>
        <xdr:cNvPr id="4" name="グループ化 3"/>
        <xdr:cNvGrpSpPr/>
      </xdr:nvGrpSpPr>
      <xdr:grpSpPr>
        <a:xfrm>
          <a:off x="492125" y="7393305"/>
          <a:ext cx="5688965" cy="2955290"/>
          <a:chOff x="489770" y="7259989"/>
          <a:chExt cx="5728907" cy="2990270"/>
        </a:xfrm>
      </xdr:grpSpPr>
      <graphicFrame xmlns="http://schemas.openxmlformats.org/drawingml/2006/spreadsheetDrawing" macro="">
        <nvGraphicFramePr>
          <cNvPr id="5"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72390</xdr:rowOff>
    </xdr:to>
    <xdr:grpSp>
      <xdr:nvGrpSpPr>
        <xdr:cNvPr id="6" name="グループ化 5"/>
        <xdr:cNvGrpSpPr/>
      </xdr:nvGrpSpPr>
      <xdr:grpSpPr>
        <a:xfrm>
          <a:off x="6452235" y="7393305"/>
          <a:ext cx="5681345" cy="2955290"/>
          <a:chOff x="6490520" y="7259989"/>
          <a:chExt cx="5728909" cy="2990270"/>
        </a:xfrm>
      </xdr:grpSpPr>
      <graphicFrame xmlns="http://schemas.openxmlformats.org/drawingml/2006/spreadsheetDrawing" macro="">
        <nvGraphicFramePr>
          <cNvPr id="7"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72390</xdr:rowOff>
    </xdr:to>
    <xdr:grpSp>
      <xdr:nvGrpSpPr>
        <xdr:cNvPr id="8" name="グループ化 7"/>
        <xdr:cNvGrpSpPr/>
      </xdr:nvGrpSpPr>
      <xdr:grpSpPr>
        <a:xfrm>
          <a:off x="12405360" y="7393305"/>
          <a:ext cx="5688330" cy="2955290"/>
          <a:chOff x="12491270" y="7259989"/>
          <a:chExt cx="5728908" cy="2990270"/>
        </a:xfrm>
      </xdr:grpSpPr>
      <graphicFrame xmlns="http://schemas.openxmlformats.org/drawingml/2006/spreadsheetDrawing" macro="">
        <nvGraphicFramePr>
          <cNvPr id="9"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72390</xdr:rowOff>
    </xdr:to>
    <xdr:grpSp>
      <xdr:nvGrpSpPr>
        <xdr:cNvPr id="10" name="グループ化 9"/>
        <xdr:cNvGrpSpPr/>
      </xdr:nvGrpSpPr>
      <xdr:grpSpPr>
        <a:xfrm>
          <a:off x="18369915" y="7393305"/>
          <a:ext cx="5689600" cy="2955290"/>
          <a:chOff x="18496102" y="7259989"/>
          <a:chExt cx="5738433" cy="2990270"/>
        </a:xfrm>
      </xdr:grpSpPr>
      <graphicFrame xmlns="http://schemas.openxmlformats.org/drawingml/2006/spreadsheetDrawing" macro="">
        <nvGraphicFramePr>
          <cNvPr id="11"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72390</xdr:rowOff>
    </xdr:to>
    <xdr:grpSp>
      <xdr:nvGrpSpPr>
        <xdr:cNvPr id="12" name="グループ化 11"/>
        <xdr:cNvGrpSpPr/>
      </xdr:nvGrpSpPr>
      <xdr:grpSpPr>
        <a:xfrm>
          <a:off x="24349710" y="7393305"/>
          <a:ext cx="5697220" cy="2955290"/>
          <a:chOff x="24524066" y="7259989"/>
          <a:chExt cx="5738433" cy="2990270"/>
        </a:xfrm>
      </xdr:grpSpPr>
      <graphicFrame xmlns="http://schemas.openxmlformats.org/drawingml/2006/spreadsheetDrawing" macro="">
        <nvGraphicFramePr>
          <cNvPr id="13"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874510" y="1182116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82116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6" name="正方形/長方形 15"/>
        <xdr:cNvSpPr/>
      </xdr:nvSpPr>
      <xdr:spPr>
        <a:xfrm>
          <a:off x="12749530" y="1182116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8617565"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4498300"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610235</xdr:colOff>
      <xdr:row>41</xdr:row>
      <xdr:rowOff>116840</xdr:rowOff>
    </xdr:from>
    <xdr:ext cx="4492625" cy="392430"/>
    <xdr:sp macro="" textlink="データ!CY9">
      <xdr:nvSpPr>
        <xdr:cNvPr id="19" name="正方形/長方形 18"/>
        <xdr:cNvSpPr/>
      </xdr:nvSpPr>
      <xdr:spPr>
        <a:xfrm>
          <a:off x="1858010" y="1183449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a:ea typeface="ＭＳ ゴシック"/>
            </a:rPr>
            <a:t>（最大出力合計1,200kW）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857365" y="1183449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243205</xdr:colOff>
      <xdr:row>41</xdr:row>
      <xdr:rowOff>116840</xdr:rowOff>
    </xdr:from>
    <xdr:ext cx="3484880" cy="392430"/>
    <xdr:sp macro="" textlink="データ!EX9">
      <xdr:nvSpPr>
        <xdr:cNvPr id="21" name="正方形/長方形 20"/>
        <xdr:cNvSpPr/>
      </xdr:nvSpPr>
      <xdr:spPr>
        <a:xfrm>
          <a:off x="8729980" y="1183449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22" name="正方形/長方形 21"/>
        <xdr:cNvSpPr/>
      </xdr:nvSpPr>
      <xdr:spPr>
        <a:xfrm>
          <a:off x="12759690" y="1183449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738505</xdr:colOff>
      <xdr:row>41</xdr:row>
      <xdr:rowOff>116840</xdr:rowOff>
    </xdr:from>
    <xdr:ext cx="3439160" cy="392430"/>
    <xdr:sp macro="" textlink="データ!GW9">
      <xdr:nvSpPr>
        <xdr:cNvPr id="23" name="正方形/長方形 22"/>
        <xdr:cNvSpPr/>
      </xdr:nvSpPr>
      <xdr:spPr>
        <a:xfrm>
          <a:off x="14654530" y="1183449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8614390" y="1183449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273050</xdr:colOff>
      <xdr:row>41</xdr:row>
      <xdr:rowOff>116840</xdr:rowOff>
    </xdr:from>
    <xdr:ext cx="3413760" cy="392430"/>
    <xdr:sp macro="" textlink="データ!IV9">
      <xdr:nvSpPr>
        <xdr:cNvPr id="25" name="正方形/長方形 24"/>
        <xdr:cNvSpPr/>
      </xdr:nvSpPr>
      <xdr:spPr>
        <a:xfrm>
          <a:off x="20523200" y="1183449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a:ea typeface="ＭＳ ゴシック"/>
            </a:rPr>
            <a:t>（最大出力合計1,200kW）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4491315" y="1183449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666115</xdr:colOff>
      <xdr:row>41</xdr:row>
      <xdr:rowOff>116840</xdr:rowOff>
    </xdr:from>
    <xdr:ext cx="3522980" cy="392430"/>
    <xdr:sp macro="" textlink="データ!KU9">
      <xdr:nvSpPr>
        <xdr:cNvPr id="27" name="正方形/長方形 26"/>
        <xdr:cNvSpPr/>
      </xdr:nvSpPr>
      <xdr:spPr>
        <a:xfrm>
          <a:off x="26345515" y="11834495"/>
          <a:ext cx="35229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237720"/>
          <a:ext cx="5686425" cy="2921000"/>
          <a:chOff x="617271" y="12058402"/>
          <a:chExt cx="5727086" cy="2869043"/>
        </a:xfrm>
      </xdr:grpSpPr>
      <graphicFrame xmlns="http://schemas.openxmlformats.org/drawingml/2006/spreadsheetDrawing" macro="">
        <nvGraphicFramePr>
          <cNvPr id="29" name="グラフ 28"/>
          <cNvGraphicFramePr/>
        </nvGraphicFramePr>
        <xfrm>
          <a:off x="617271" y="12058402"/>
          <a:ext cx="5727086" cy="2869043"/>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313660"/>
          <a:ext cx="5686425" cy="2907665"/>
          <a:chOff x="617271" y="15079189"/>
          <a:chExt cx="5727086" cy="2857909"/>
        </a:xfrm>
      </xdr:grpSpPr>
      <graphicFrame xmlns="http://schemas.openxmlformats.org/drawingml/2006/spreadsheetDrawing" macro="">
        <nvGraphicFramePr>
          <cNvPr id="31" name="グラフ 30"/>
          <cNvGraphicFramePr/>
        </nvGraphicFramePr>
        <xfrm>
          <a:off x="617271" y="15079189"/>
          <a:ext cx="5727086" cy="2857909"/>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394045"/>
          <a:ext cx="5686425" cy="2907030"/>
          <a:chOff x="617271" y="18106159"/>
          <a:chExt cx="5727086" cy="2857909"/>
        </a:xfrm>
      </xdr:grpSpPr>
      <graphicFrame xmlns="http://schemas.openxmlformats.org/drawingml/2006/spreadsheetDrawing" macro="">
        <nvGraphicFramePr>
          <cNvPr id="33" name="グラフ 32"/>
          <cNvGraphicFramePr/>
        </nvGraphicFramePr>
        <xfrm>
          <a:off x="617271" y="18106159"/>
          <a:ext cx="5727086" cy="2857909"/>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456650"/>
          <a:ext cx="5686425" cy="2907030"/>
          <a:chOff x="617271" y="21115812"/>
          <a:chExt cx="5727086" cy="2857910"/>
        </a:xfrm>
      </xdr:grpSpPr>
      <graphicFrame xmlns="http://schemas.openxmlformats.org/drawingml/2006/spreadsheetDrawing" macro="">
        <nvGraphicFramePr>
          <cNvPr id="35" name="グラフ 34"/>
          <cNvGraphicFramePr/>
        </nvGraphicFramePr>
        <xfrm>
          <a:off x="617271" y="21115812"/>
          <a:ext cx="5727086" cy="2857910"/>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484965"/>
          <a:ext cx="5686425" cy="2907030"/>
          <a:chOff x="617271" y="24094540"/>
          <a:chExt cx="5727086" cy="2857909"/>
        </a:xfrm>
      </xdr:grpSpPr>
      <graphicFrame xmlns="http://schemas.openxmlformats.org/drawingml/2006/spreadsheetDrawing" macro="">
        <nvGraphicFramePr>
          <cNvPr id="37" name="グラフ 36"/>
          <cNvGraphicFramePr/>
        </nvGraphicFramePr>
        <xfrm>
          <a:off x="617271" y="24094540"/>
          <a:ext cx="5727086" cy="2857909"/>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38" name="グループ化 37"/>
        <xdr:cNvGrpSpPr/>
      </xdr:nvGrpSpPr>
      <xdr:grpSpPr>
        <a:xfrm>
          <a:off x="6995160" y="12237720"/>
          <a:ext cx="5181600" cy="2921000"/>
          <a:chOff x="7910700" y="12058402"/>
          <a:chExt cx="5232799" cy="2869043"/>
        </a:xfrm>
      </xdr:grpSpPr>
      <graphicFrame xmlns="http://schemas.openxmlformats.org/drawingml/2006/spreadsheetDrawing" macro="">
        <nvGraphicFramePr>
          <cNvPr id="39" name="グラフ 38"/>
          <cNvGraphicFramePr/>
        </nvGraphicFramePr>
        <xfrm>
          <a:off x="7910700" y="12058402"/>
          <a:ext cx="5232799" cy="2869043"/>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40" name="グループ化 39"/>
        <xdr:cNvGrpSpPr/>
      </xdr:nvGrpSpPr>
      <xdr:grpSpPr>
        <a:xfrm>
          <a:off x="6995160" y="15313660"/>
          <a:ext cx="5181600" cy="2907665"/>
          <a:chOff x="7910700" y="15079189"/>
          <a:chExt cx="5232799" cy="2857909"/>
        </a:xfrm>
      </xdr:grpSpPr>
      <graphicFrame xmlns="http://schemas.openxmlformats.org/drawingml/2006/spreadsheetDrawing" macro="">
        <nvGraphicFramePr>
          <cNvPr id="41" name="グラフ 40"/>
          <cNvGraphicFramePr/>
        </nvGraphicFramePr>
        <xfrm>
          <a:off x="7910700" y="15079189"/>
          <a:ext cx="5232799" cy="2857909"/>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42" name="グループ化 41"/>
        <xdr:cNvGrpSpPr/>
      </xdr:nvGrpSpPr>
      <xdr:grpSpPr>
        <a:xfrm>
          <a:off x="6995160" y="18394045"/>
          <a:ext cx="5181600" cy="2907030"/>
          <a:chOff x="7910700" y="18106159"/>
          <a:chExt cx="5232799" cy="2857909"/>
        </a:xfrm>
      </xdr:grpSpPr>
      <graphicFrame xmlns="http://schemas.openxmlformats.org/drawingml/2006/spreadsheetDrawing" macro="">
        <nvGraphicFramePr>
          <cNvPr id="43" name="グラフ 42"/>
          <cNvGraphicFramePr/>
        </nvGraphicFramePr>
        <xfrm>
          <a:off x="7910700" y="18106159"/>
          <a:ext cx="5232799" cy="2857909"/>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44" name="グループ化 43"/>
        <xdr:cNvGrpSpPr/>
      </xdr:nvGrpSpPr>
      <xdr:grpSpPr>
        <a:xfrm>
          <a:off x="6995160" y="21456650"/>
          <a:ext cx="5181600" cy="2907030"/>
          <a:chOff x="7910700" y="21115812"/>
          <a:chExt cx="5232799" cy="2857910"/>
        </a:xfrm>
      </xdr:grpSpPr>
      <graphicFrame xmlns="http://schemas.openxmlformats.org/drawingml/2006/spreadsheetDrawing" macro="">
        <nvGraphicFramePr>
          <cNvPr id="45" name="グラフ 44"/>
          <cNvGraphicFramePr/>
        </nvGraphicFramePr>
        <xfrm>
          <a:off x="7910700" y="21115812"/>
          <a:ext cx="5232799" cy="2857910"/>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46" name="グループ化 45"/>
        <xdr:cNvGrpSpPr/>
      </xdr:nvGrpSpPr>
      <xdr:grpSpPr>
        <a:xfrm>
          <a:off x="6995160" y="24484965"/>
          <a:ext cx="5181600" cy="2907030"/>
          <a:chOff x="7910700" y="24094540"/>
          <a:chExt cx="5232799" cy="2857909"/>
        </a:xfrm>
      </xdr:grpSpPr>
      <graphicFrame xmlns="http://schemas.openxmlformats.org/drawingml/2006/spreadsheetDrawing" macro="">
        <nvGraphicFramePr>
          <cNvPr id="47" name="グラフ 46"/>
          <cNvGraphicFramePr/>
        </nvGraphicFramePr>
        <xfrm>
          <a:off x="7910700" y="24094540"/>
          <a:ext cx="5232799" cy="2857909"/>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2870815" y="12237720"/>
          <a:ext cx="5191760" cy="2921000"/>
          <a:chOff x="13623226" y="12058402"/>
          <a:chExt cx="5232798" cy="2869043"/>
        </a:xfrm>
      </xdr:grpSpPr>
      <graphicFrame xmlns="http://schemas.openxmlformats.org/drawingml/2006/spreadsheetDrawing" macro="">
        <nvGraphicFramePr>
          <cNvPr id="49" name="グラフ 48"/>
          <cNvGraphicFramePr/>
        </nvGraphicFramePr>
        <xfrm>
          <a:off x="13623226" y="12058402"/>
          <a:ext cx="5232798" cy="2869043"/>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2870815" y="15313660"/>
          <a:ext cx="5191760" cy="2907665"/>
          <a:chOff x="13623226" y="15079189"/>
          <a:chExt cx="5232798" cy="2857909"/>
        </a:xfrm>
      </xdr:grpSpPr>
      <graphicFrame xmlns="http://schemas.openxmlformats.org/drawingml/2006/spreadsheetDrawing" macro="">
        <nvGraphicFramePr>
          <cNvPr id="51" name="グラフ 50"/>
          <cNvGraphicFramePr/>
        </nvGraphicFramePr>
        <xfrm>
          <a:off x="13623226" y="15079189"/>
          <a:ext cx="5232798" cy="2857909"/>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2870815" y="18394045"/>
          <a:ext cx="5191760" cy="2907030"/>
          <a:chOff x="13623226" y="18106159"/>
          <a:chExt cx="5232798" cy="2857909"/>
        </a:xfrm>
      </xdr:grpSpPr>
      <graphicFrame xmlns="http://schemas.openxmlformats.org/drawingml/2006/spreadsheetDrawing" macro="">
        <nvGraphicFramePr>
          <cNvPr id="53" name="グラフ 52"/>
          <cNvGraphicFramePr/>
        </nvGraphicFramePr>
        <xfrm>
          <a:off x="13623226" y="18106159"/>
          <a:ext cx="5232798" cy="2857909"/>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2870815" y="21456650"/>
          <a:ext cx="5191760" cy="2907030"/>
          <a:chOff x="13623226" y="21115812"/>
          <a:chExt cx="5232798" cy="2857910"/>
        </a:xfrm>
      </xdr:grpSpPr>
      <graphicFrame xmlns="http://schemas.openxmlformats.org/drawingml/2006/spreadsheetDrawing" macro="">
        <nvGraphicFramePr>
          <cNvPr id="55" name="グラフ 54"/>
          <cNvGraphicFramePr/>
        </nvGraphicFramePr>
        <xfrm>
          <a:off x="13623226" y="21115812"/>
          <a:ext cx="5232798" cy="2857910"/>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2870815" y="24484965"/>
          <a:ext cx="5191760" cy="2907030"/>
          <a:chOff x="13623226" y="24094540"/>
          <a:chExt cx="5232798" cy="2857909"/>
        </a:xfrm>
      </xdr:grpSpPr>
      <graphicFrame xmlns="http://schemas.openxmlformats.org/drawingml/2006/spreadsheetDrawing" macro="">
        <nvGraphicFramePr>
          <cNvPr id="57" name="グラフ 56"/>
          <cNvGraphicFramePr/>
        </nvGraphicFramePr>
        <xfrm>
          <a:off x="13623226" y="24094540"/>
          <a:ext cx="5232798" cy="2857909"/>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8725515" y="12237720"/>
          <a:ext cx="5191125" cy="2921000"/>
          <a:chOff x="19266479" y="12058402"/>
          <a:chExt cx="5232799" cy="2869043"/>
        </a:xfrm>
      </xdr:grpSpPr>
      <graphicFrame xmlns="http://schemas.openxmlformats.org/drawingml/2006/spreadsheetDrawing" macro="">
        <nvGraphicFramePr>
          <cNvPr id="59" name="グラフ 58"/>
          <cNvGraphicFramePr/>
        </nvGraphicFramePr>
        <xfrm>
          <a:off x="19266479" y="12058402"/>
          <a:ext cx="5232799" cy="2869043"/>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8725515" y="15313660"/>
          <a:ext cx="5191125" cy="2907665"/>
          <a:chOff x="19266479" y="15079189"/>
          <a:chExt cx="5232799" cy="2857909"/>
        </a:xfrm>
      </xdr:grpSpPr>
      <graphicFrame xmlns="http://schemas.openxmlformats.org/drawingml/2006/spreadsheetDrawing" macro="">
        <nvGraphicFramePr>
          <cNvPr id="61" name="グラフ 60"/>
          <cNvGraphicFramePr/>
        </nvGraphicFramePr>
        <xfrm>
          <a:off x="19266479" y="15079189"/>
          <a:ext cx="5232799" cy="2857909"/>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8725515" y="18394045"/>
          <a:ext cx="5191125" cy="2907030"/>
          <a:chOff x="19266479" y="18106159"/>
          <a:chExt cx="5232799" cy="2857909"/>
        </a:xfrm>
      </xdr:grpSpPr>
      <graphicFrame xmlns="http://schemas.openxmlformats.org/drawingml/2006/spreadsheetDrawing" macro="">
        <nvGraphicFramePr>
          <cNvPr id="63" name="グラフ 62"/>
          <cNvGraphicFramePr/>
        </nvGraphicFramePr>
        <xfrm>
          <a:off x="19266479" y="18106159"/>
          <a:ext cx="5232799" cy="2857909"/>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8725515" y="21456650"/>
          <a:ext cx="5191125" cy="2907030"/>
          <a:chOff x="19266479" y="21115812"/>
          <a:chExt cx="5232799" cy="2857910"/>
        </a:xfrm>
      </xdr:grpSpPr>
      <graphicFrame xmlns="http://schemas.openxmlformats.org/drawingml/2006/spreadsheetDrawing" macro="">
        <nvGraphicFramePr>
          <cNvPr id="65" name="グラフ 64"/>
          <cNvGraphicFramePr/>
        </nvGraphicFramePr>
        <xfrm>
          <a:off x="19266479" y="21115812"/>
          <a:ext cx="5232799" cy="2857910"/>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8725515" y="24484965"/>
          <a:ext cx="5191125" cy="2907030"/>
          <a:chOff x="19266479" y="24094540"/>
          <a:chExt cx="5232799" cy="2857909"/>
        </a:xfrm>
      </xdr:grpSpPr>
      <graphicFrame xmlns="http://schemas.openxmlformats.org/drawingml/2006/spreadsheetDrawing" macro="">
        <nvGraphicFramePr>
          <cNvPr id="67" name="グラフ 66"/>
          <cNvGraphicFramePr/>
        </nvGraphicFramePr>
        <xfrm>
          <a:off x="19266479" y="24094540"/>
          <a:ext cx="5232799" cy="2857909"/>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4636730" y="12237720"/>
          <a:ext cx="5191760" cy="2921000"/>
          <a:chOff x="24892415" y="12058402"/>
          <a:chExt cx="5232799" cy="2869043"/>
        </a:xfrm>
      </xdr:grpSpPr>
      <graphicFrame xmlns="http://schemas.openxmlformats.org/drawingml/2006/spreadsheetDrawing" macro="">
        <nvGraphicFramePr>
          <cNvPr id="69" name="グラフ 68"/>
          <cNvGraphicFramePr/>
        </nvGraphicFramePr>
        <xfrm>
          <a:off x="24892415" y="12058402"/>
          <a:ext cx="5232799" cy="2869043"/>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4636730" y="15313660"/>
          <a:ext cx="5191760" cy="2907665"/>
          <a:chOff x="24892415" y="15079189"/>
          <a:chExt cx="5232799" cy="2857909"/>
        </a:xfrm>
      </xdr:grpSpPr>
      <graphicFrame xmlns="http://schemas.openxmlformats.org/drawingml/2006/spreadsheetDrawing" macro="">
        <nvGraphicFramePr>
          <cNvPr id="71" name="グラフ 70"/>
          <cNvGraphicFramePr/>
        </nvGraphicFramePr>
        <xfrm>
          <a:off x="24892415" y="15079189"/>
          <a:ext cx="5232799" cy="2857909"/>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4636730" y="18394045"/>
          <a:ext cx="5191760" cy="2907030"/>
          <a:chOff x="24892415" y="18106159"/>
          <a:chExt cx="5232799" cy="2857909"/>
        </a:xfrm>
      </xdr:grpSpPr>
      <graphicFrame xmlns="http://schemas.openxmlformats.org/drawingml/2006/spreadsheetDrawing" macro="">
        <nvGraphicFramePr>
          <cNvPr id="73" name="グラフ 72"/>
          <cNvGraphicFramePr/>
        </nvGraphicFramePr>
        <xfrm>
          <a:off x="24892415" y="18106159"/>
          <a:ext cx="5232799" cy="2857909"/>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4636730" y="21456650"/>
          <a:ext cx="5191760" cy="2907030"/>
          <a:chOff x="24892415" y="21115812"/>
          <a:chExt cx="5232799" cy="2857910"/>
        </a:xfrm>
      </xdr:grpSpPr>
      <graphicFrame xmlns="http://schemas.openxmlformats.org/drawingml/2006/spreadsheetDrawing" macro="">
        <nvGraphicFramePr>
          <cNvPr id="75" name="グラフ 74"/>
          <cNvGraphicFramePr/>
        </nvGraphicFramePr>
        <xfrm>
          <a:off x="24892415" y="21115812"/>
          <a:ext cx="5232799" cy="2857910"/>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4636730" y="24484965"/>
          <a:ext cx="5191760" cy="2907030"/>
          <a:chOff x="24892415" y="24094540"/>
          <a:chExt cx="5232799" cy="2857909"/>
        </a:xfrm>
      </xdr:grpSpPr>
      <graphicFrame xmlns="http://schemas.openxmlformats.org/drawingml/2006/spreadsheetDrawing" macro="">
        <nvGraphicFramePr>
          <cNvPr id="77" name="グラフ 76"/>
          <cNvGraphicFramePr/>
        </nvGraphicFramePr>
        <xfrm>
          <a:off x="24892415" y="24094540"/>
          <a:ext cx="5232799" cy="2857909"/>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6350</xdr:rowOff>
        </xdr:to>
        <xdr:pic macro="">
          <xdr:nvPicPr>
            <xdr:cNvPr id="78" name="図 4"/>
            <xdr:cNvPicPr preferRelativeResize="0">
              <a:picLocks noChangeArrowheads="1"/>
              <a:extLst>
                <a:ext uri="{84589F7E-364E-4C9E-8A38-B11213B215E9}">
                  <a14:cameraTool cellRange="データ!$AX$10:$BC$12" spid="_x0000_s1321"/>
                </a:ext>
              </a:extLst>
            </xdr:cNvPicPr>
          </xdr:nvPicPr>
          <xdr:blipFill>
            <a:blip xmlns:r="http://schemas.openxmlformats.org/officeDocument/2006/relationships" r:embed="rId31"/>
            <a:stretch>
              <a:fillRect/>
            </a:stretch>
          </xdr:blipFill>
          <xdr:spPr>
            <a:xfrm>
              <a:off x="546100" y="9777095"/>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6350</xdr:rowOff>
        </xdr:to>
        <xdr:pic macro="">
          <xdr:nvPicPr>
            <xdr:cNvPr id="79" name="図 9"/>
            <xdr:cNvPicPr preferRelativeResize="0">
              <a:picLocks noChangeArrowheads="1"/>
              <a:extLst>
                <a:ext uri="{84589F7E-364E-4C9E-8A38-B11213B215E9}">
                  <a14:cameraTool cellRange="データ!$BI$10:$BN$12" spid="_x0000_s1322"/>
                </a:ext>
              </a:extLst>
            </xdr:cNvPicPr>
          </xdr:nvPicPr>
          <xdr:blipFill>
            <a:blip xmlns:r="http://schemas.openxmlformats.org/officeDocument/2006/relationships" r:embed="rId32"/>
            <a:stretch>
              <a:fillRect/>
            </a:stretch>
          </xdr:blipFill>
          <xdr:spPr>
            <a:xfrm>
              <a:off x="6520180" y="9777095"/>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6350</xdr:rowOff>
        </xdr:to>
        <xdr:pic macro="">
          <xdr:nvPicPr>
            <xdr:cNvPr id="80" name="図 10"/>
            <xdr:cNvPicPr preferRelativeResize="0">
              <a:picLocks noChangeArrowheads="1"/>
              <a:extLst>
                <a:ext uri="{84589F7E-364E-4C9E-8A38-B11213B215E9}">
                  <a14:cameraTool cellRange="データ!$BT$10:$BY$12" spid="_x0000_s1323"/>
                </a:ext>
              </a:extLst>
            </xdr:cNvPicPr>
          </xdr:nvPicPr>
          <xdr:blipFill>
            <a:blip xmlns:r="http://schemas.openxmlformats.org/officeDocument/2006/relationships" r:embed="rId33"/>
            <a:stretch>
              <a:fillRect/>
            </a:stretch>
          </xdr:blipFill>
          <xdr:spPr>
            <a:xfrm>
              <a:off x="12480290" y="9777095"/>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6350</xdr:rowOff>
        </xdr:to>
        <xdr:pic macro="">
          <xdr:nvPicPr>
            <xdr:cNvPr id="81" name="図 11"/>
            <xdr:cNvPicPr preferRelativeResize="0">
              <a:picLocks noChangeArrowheads="1"/>
              <a:extLst>
                <a:ext uri="{84589F7E-364E-4C9E-8A38-B11213B215E9}">
                  <a14:cameraTool cellRange="データ!$CE$10:$CJ$12" spid="_x0000_s1324"/>
                </a:ext>
              </a:extLst>
            </xdr:cNvPicPr>
          </xdr:nvPicPr>
          <xdr:blipFill>
            <a:blip xmlns:r="http://schemas.openxmlformats.org/officeDocument/2006/relationships" r:embed="rId34"/>
            <a:stretch>
              <a:fillRect/>
            </a:stretch>
          </xdr:blipFill>
          <xdr:spPr>
            <a:xfrm>
              <a:off x="18440400" y="9777095"/>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6350</xdr:rowOff>
        </xdr:to>
        <xdr:pic macro="">
          <xdr:nvPicPr>
            <xdr:cNvPr id="82" name="図 12"/>
            <xdr:cNvPicPr preferRelativeResize="0">
              <a:picLocks noChangeArrowheads="1"/>
              <a:extLst>
                <a:ext uri="{84589F7E-364E-4C9E-8A38-B11213B215E9}">
                  <a14:cameraTool cellRange="データ!$CO$10:$CT$12" spid="_x0000_s1325"/>
                </a:ext>
              </a:extLst>
            </xdr:cNvPicPr>
          </xdr:nvPicPr>
          <xdr:blipFill>
            <a:blip xmlns:r="http://schemas.openxmlformats.org/officeDocument/2006/relationships" r:embed="rId35"/>
            <a:stretch>
              <a:fillRect/>
            </a:stretch>
          </xdr:blipFill>
          <xdr:spPr>
            <a:xfrm>
              <a:off x="24424005" y="9777095"/>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83" name="図 53"/>
            <xdr:cNvPicPr preferRelativeResize="0">
              <a:picLocks noChangeArrowheads="1"/>
              <a:extLst>
                <a:ext uri="{84589F7E-364E-4C9E-8A38-B11213B215E9}">
                  <a14:cameraTool cellRange="データ!$CZ$10:$DE$12" spid="_x0000_s1326"/>
                </a:ext>
              </a:extLst>
            </xdr:cNvPicPr>
          </xdr:nvPicPr>
          <xdr:blipFill>
            <a:blip xmlns:r="http://schemas.openxmlformats.org/officeDocument/2006/relationships" r:embed="rId36"/>
            <a:stretch>
              <a:fillRect/>
            </a:stretch>
          </xdr:blipFill>
          <xdr:spPr>
            <a:xfrm>
              <a:off x="683260" y="1459611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84" name="図 54"/>
            <xdr:cNvPicPr preferRelativeResize="0">
              <a:picLocks noChangeArrowheads="1"/>
              <a:extLst>
                <a:ext uri="{84589F7E-364E-4C9E-8A38-B11213B215E9}">
                  <a14:cameraTool cellRange="データ!DJ10:DO12" spid="_x0000_s1327"/>
                </a:ext>
              </a:extLst>
            </xdr:cNvPicPr>
          </xdr:nvPicPr>
          <xdr:blipFill>
            <a:blip xmlns:r="http://schemas.openxmlformats.org/officeDocument/2006/relationships" r:embed="rId37"/>
            <a:stretch>
              <a:fillRect/>
            </a:stretch>
          </xdr:blipFill>
          <xdr:spPr>
            <a:xfrm>
              <a:off x="683260" y="1766697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85" name="図 55"/>
            <xdr:cNvPicPr preferRelativeResize="0">
              <a:picLocks noChangeArrowheads="1"/>
              <a:extLst>
                <a:ext uri="{84589F7E-364E-4C9E-8A38-B11213B215E9}">
                  <a14:cameraTool cellRange="データ!DT10:DY12" spid="_x0000_s1328"/>
                </a:ext>
              </a:extLst>
            </xdr:cNvPicPr>
          </xdr:nvPicPr>
          <xdr:blipFill>
            <a:blip xmlns:r="http://schemas.openxmlformats.org/officeDocument/2006/relationships" r:embed="rId38"/>
            <a:stretch>
              <a:fillRect/>
            </a:stretch>
          </xdr:blipFill>
          <xdr:spPr>
            <a:xfrm>
              <a:off x="683260" y="2072640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86" name="図 56"/>
            <xdr:cNvPicPr preferRelativeResize="0">
              <a:picLocks noChangeArrowheads="1"/>
              <a:extLst>
                <a:ext uri="{84589F7E-364E-4C9E-8A38-B11213B215E9}">
                  <a14:cameraTool cellRange="データ!ED10:EI12" spid="_x0000_s1329"/>
                </a:ext>
              </a:extLst>
            </xdr:cNvPicPr>
          </xdr:nvPicPr>
          <xdr:blipFill>
            <a:blip xmlns:r="http://schemas.openxmlformats.org/officeDocument/2006/relationships" r:embed="rId39"/>
            <a:stretch>
              <a:fillRect/>
            </a:stretch>
          </xdr:blipFill>
          <xdr:spPr>
            <a:xfrm>
              <a:off x="683260" y="2379345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87" name="図 57"/>
            <xdr:cNvPicPr preferRelativeResize="0">
              <a:picLocks noChangeArrowheads="1"/>
              <a:extLst>
                <a:ext uri="{84589F7E-364E-4C9E-8A38-B11213B215E9}">
                  <a14:cameraTool cellRange="データ!EN10:ES12" spid="_x0000_s1330"/>
                </a:ext>
              </a:extLst>
            </xdr:cNvPicPr>
          </xdr:nvPicPr>
          <xdr:blipFill>
            <a:blip xmlns:r="http://schemas.openxmlformats.org/officeDocument/2006/relationships" r:embed="rId40"/>
            <a:stretch>
              <a:fillRect/>
            </a:stretch>
          </xdr:blipFill>
          <xdr:spPr>
            <a:xfrm>
              <a:off x="683260" y="2681287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1331"/>
                </a:ext>
              </a:extLst>
            </xdr:cNvPicPr>
          </xdr:nvPicPr>
          <xdr:blipFill>
            <a:blip xmlns:r="http://schemas.openxmlformats.org/officeDocument/2006/relationships" r:embed="rId41"/>
            <a:stretch>
              <a:fillRect/>
            </a:stretch>
          </xdr:blipFill>
          <xdr:spPr>
            <a:xfrm>
              <a:off x="7037705" y="1459611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89" name="図 59"/>
            <xdr:cNvPicPr preferRelativeResize="0">
              <a:picLocks noChangeArrowheads="1"/>
              <a:extLst>
                <a:ext uri="{84589F7E-364E-4C9E-8A38-B11213B215E9}">
                  <a14:cameraTool cellRange="データ!FI10:FN12" spid="_x0000_s1332"/>
                </a:ext>
              </a:extLst>
            </xdr:cNvPicPr>
          </xdr:nvPicPr>
          <xdr:blipFill>
            <a:blip xmlns:r="http://schemas.openxmlformats.org/officeDocument/2006/relationships" r:embed="rId42"/>
            <a:stretch>
              <a:fillRect/>
            </a:stretch>
          </xdr:blipFill>
          <xdr:spPr>
            <a:xfrm>
              <a:off x="7038975" y="1764982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1333"/>
                </a:ext>
              </a:extLst>
            </xdr:cNvPicPr>
          </xdr:nvPicPr>
          <xdr:blipFill>
            <a:blip xmlns:r="http://schemas.openxmlformats.org/officeDocument/2006/relationships" r:embed="rId43"/>
            <a:stretch>
              <a:fillRect/>
            </a:stretch>
          </xdr:blipFill>
          <xdr:spPr>
            <a:xfrm>
              <a:off x="7038975" y="2071306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1334"/>
                </a:ext>
              </a:extLst>
            </xdr:cNvPicPr>
          </xdr:nvPicPr>
          <xdr:blipFill>
            <a:blip xmlns:r="http://schemas.openxmlformats.org/officeDocument/2006/relationships" r:embed="rId44"/>
            <a:stretch>
              <a:fillRect/>
            </a:stretch>
          </xdr:blipFill>
          <xdr:spPr>
            <a:xfrm>
              <a:off x="7038975" y="2378011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92" name="図 62"/>
            <xdr:cNvPicPr preferRelativeResize="0">
              <a:picLocks noChangeArrowheads="1"/>
              <a:extLst>
                <a:ext uri="{84589F7E-364E-4C9E-8A38-B11213B215E9}">
                  <a14:cameraTool cellRange="データ!GM10:GR12" spid="_x0000_s1335"/>
                </a:ext>
              </a:extLst>
            </xdr:cNvPicPr>
          </xdr:nvPicPr>
          <xdr:blipFill>
            <a:blip xmlns:r="http://schemas.openxmlformats.org/officeDocument/2006/relationships" r:embed="rId45"/>
            <a:stretch>
              <a:fillRect/>
            </a:stretch>
          </xdr:blipFill>
          <xdr:spPr>
            <a:xfrm>
              <a:off x="7038975" y="2681859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93" name="図 63"/>
            <xdr:cNvPicPr preferRelativeResize="0">
              <a:picLocks noChangeArrowheads="1"/>
              <a:extLst>
                <a:ext uri="{84589F7E-364E-4C9E-8A38-B11213B215E9}">
                  <a14:cameraTool cellRange="データ!GX10:HC12" spid="_x0000_s1336"/>
                </a:ext>
              </a:extLst>
            </xdr:cNvPicPr>
          </xdr:nvPicPr>
          <xdr:blipFill>
            <a:blip xmlns:r="http://schemas.openxmlformats.org/officeDocument/2006/relationships" r:embed="rId46"/>
            <a:stretch>
              <a:fillRect/>
            </a:stretch>
          </xdr:blipFill>
          <xdr:spPr>
            <a:xfrm>
              <a:off x="12925425" y="1460944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94" name="図 64"/>
            <xdr:cNvPicPr preferRelativeResize="0">
              <a:picLocks noChangeArrowheads="1"/>
              <a:extLst>
                <a:ext uri="{84589F7E-364E-4C9E-8A38-B11213B215E9}">
                  <a14:cameraTool cellRange="データ!HH10:HM12" spid="_x0000_s1337"/>
                </a:ext>
              </a:extLst>
            </xdr:cNvPicPr>
          </xdr:nvPicPr>
          <xdr:blipFill>
            <a:blip xmlns:r="http://schemas.openxmlformats.org/officeDocument/2006/relationships" r:embed="rId47"/>
            <a:stretch>
              <a:fillRect/>
            </a:stretch>
          </xdr:blipFill>
          <xdr:spPr>
            <a:xfrm>
              <a:off x="12925425" y="1766697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95" name="図 65"/>
            <xdr:cNvPicPr preferRelativeResize="0">
              <a:picLocks noChangeArrowheads="1"/>
              <a:extLst>
                <a:ext uri="{84589F7E-364E-4C9E-8A38-B11213B215E9}">
                  <a14:cameraTool cellRange="データ!HR10:HW12" spid="_x0000_s1338"/>
                </a:ext>
              </a:extLst>
            </xdr:cNvPicPr>
          </xdr:nvPicPr>
          <xdr:blipFill>
            <a:blip xmlns:r="http://schemas.openxmlformats.org/officeDocument/2006/relationships" r:embed="rId48"/>
            <a:stretch>
              <a:fillRect/>
            </a:stretch>
          </xdr:blipFill>
          <xdr:spPr>
            <a:xfrm>
              <a:off x="12925425" y="2072640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96" name="図 66"/>
            <xdr:cNvPicPr preferRelativeResize="0">
              <a:picLocks noChangeArrowheads="1"/>
              <a:extLst>
                <a:ext uri="{84589F7E-364E-4C9E-8A38-B11213B215E9}">
                  <a14:cameraTool cellRange="データ!IB10:IG12" spid="_x0000_s1339"/>
                </a:ext>
              </a:extLst>
            </xdr:cNvPicPr>
          </xdr:nvPicPr>
          <xdr:blipFill>
            <a:blip xmlns:r="http://schemas.openxmlformats.org/officeDocument/2006/relationships" r:embed="rId49"/>
            <a:stretch>
              <a:fillRect/>
            </a:stretch>
          </xdr:blipFill>
          <xdr:spPr>
            <a:xfrm>
              <a:off x="12925425" y="2377440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97" name="図 67"/>
            <xdr:cNvPicPr preferRelativeResize="0">
              <a:picLocks noChangeArrowheads="1"/>
              <a:extLst>
                <a:ext uri="{84589F7E-364E-4C9E-8A38-B11213B215E9}">
                  <a14:cameraTool cellRange="データ!IL10:IQ12" spid="_x0000_s1340"/>
                </a:ext>
              </a:extLst>
            </xdr:cNvPicPr>
          </xdr:nvPicPr>
          <xdr:blipFill>
            <a:blip xmlns:r="http://schemas.openxmlformats.org/officeDocument/2006/relationships" r:embed="rId50"/>
            <a:stretch>
              <a:fillRect/>
            </a:stretch>
          </xdr:blipFill>
          <xdr:spPr>
            <a:xfrm>
              <a:off x="12925425" y="2683192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98" name="図 68"/>
            <xdr:cNvPicPr preferRelativeResize="0">
              <a:picLocks noChangeArrowheads="1"/>
              <a:extLst>
                <a:ext uri="{84589F7E-364E-4C9E-8A38-B11213B215E9}">
                  <a14:cameraTool cellRange="データ!IW10:JB12" spid="_x0000_s1341"/>
                </a:ext>
              </a:extLst>
            </xdr:cNvPicPr>
          </xdr:nvPicPr>
          <xdr:blipFill>
            <a:blip xmlns:r="http://schemas.openxmlformats.org/officeDocument/2006/relationships" r:embed="rId51"/>
            <a:stretch>
              <a:fillRect/>
            </a:stretch>
          </xdr:blipFill>
          <xdr:spPr>
            <a:xfrm>
              <a:off x="18782030" y="1460944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99" name="図 69"/>
            <xdr:cNvPicPr preferRelativeResize="0">
              <a:picLocks noChangeArrowheads="1"/>
              <a:extLst>
                <a:ext uri="{84589F7E-364E-4C9E-8A38-B11213B215E9}">
                  <a14:cameraTool cellRange="データ!JG10:JL12" spid="_x0000_s1342"/>
                </a:ext>
              </a:extLst>
            </xdr:cNvPicPr>
          </xdr:nvPicPr>
          <xdr:blipFill>
            <a:blip xmlns:r="http://schemas.openxmlformats.org/officeDocument/2006/relationships" r:embed="rId52"/>
            <a:stretch>
              <a:fillRect/>
            </a:stretch>
          </xdr:blipFill>
          <xdr:spPr>
            <a:xfrm>
              <a:off x="18782030" y="1766697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00" name="図 70"/>
            <xdr:cNvPicPr preferRelativeResize="0">
              <a:picLocks noChangeArrowheads="1"/>
              <a:extLst>
                <a:ext uri="{84589F7E-364E-4C9E-8A38-B11213B215E9}">
                  <a14:cameraTool cellRange="データ!JQ10:JV12" spid="_x0000_s1343"/>
                </a:ext>
              </a:extLst>
            </xdr:cNvPicPr>
          </xdr:nvPicPr>
          <xdr:blipFill>
            <a:blip xmlns:r="http://schemas.openxmlformats.org/officeDocument/2006/relationships" r:embed="rId53"/>
            <a:stretch>
              <a:fillRect/>
            </a:stretch>
          </xdr:blipFill>
          <xdr:spPr>
            <a:xfrm>
              <a:off x="18782030" y="2072640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01" name="図 71"/>
            <xdr:cNvPicPr preferRelativeResize="0">
              <a:picLocks noChangeArrowheads="1"/>
              <a:extLst>
                <a:ext uri="{84589F7E-364E-4C9E-8A38-B11213B215E9}">
                  <a14:cameraTool cellRange="データ!KA10:KF12" spid="_x0000_s1344"/>
                </a:ext>
              </a:extLst>
            </xdr:cNvPicPr>
          </xdr:nvPicPr>
          <xdr:blipFill>
            <a:blip xmlns:r="http://schemas.openxmlformats.org/officeDocument/2006/relationships" r:embed="rId54"/>
            <a:stretch>
              <a:fillRect/>
            </a:stretch>
          </xdr:blipFill>
          <xdr:spPr>
            <a:xfrm>
              <a:off x="18782030" y="2379345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02" name="図 72"/>
            <xdr:cNvPicPr preferRelativeResize="0">
              <a:picLocks noChangeArrowheads="1"/>
              <a:extLst>
                <a:ext uri="{84589F7E-364E-4C9E-8A38-B11213B215E9}">
                  <a14:cameraTool cellRange="データ!KK10:KP12" spid="_x0000_s1345"/>
                </a:ext>
              </a:extLst>
            </xdr:cNvPicPr>
          </xdr:nvPicPr>
          <xdr:blipFill>
            <a:blip xmlns:r="http://schemas.openxmlformats.org/officeDocument/2006/relationships" r:embed="rId55"/>
            <a:stretch>
              <a:fillRect/>
            </a:stretch>
          </xdr:blipFill>
          <xdr:spPr>
            <a:xfrm>
              <a:off x="18782030" y="2683192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1346"/>
                </a:ext>
              </a:extLst>
            </xdr:cNvPicPr>
          </xdr:nvPicPr>
          <xdr:blipFill>
            <a:blip xmlns:r="http://schemas.openxmlformats.org/officeDocument/2006/relationships" r:embed="rId56"/>
            <a:stretch>
              <a:fillRect/>
            </a:stretch>
          </xdr:blipFill>
          <xdr:spPr>
            <a:xfrm>
              <a:off x="24700865" y="1460944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1347"/>
                </a:ext>
              </a:extLst>
            </xdr:cNvPicPr>
          </xdr:nvPicPr>
          <xdr:blipFill>
            <a:blip xmlns:r="http://schemas.openxmlformats.org/officeDocument/2006/relationships" r:embed="rId57"/>
            <a:stretch>
              <a:fillRect/>
            </a:stretch>
          </xdr:blipFill>
          <xdr:spPr>
            <a:xfrm>
              <a:off x="24700865" y="1764982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1348"/>
                </a:ext>
              </a:extLst>
            </xdr:cNvPicPr>
          </xdr:nvPicPr>
          <xdr:blipFill>
            <a:blip xmlns:r="http://schemas.openxmlformats.org/officeDocument/2006/relationships" r:embed="rId58"/>
            <a:stretch>
              <a:fillRect/>
            </a:stretch>
          </xdr:blipFill>
          <xdr:spPr>
            <a:xfrm>
              <a:off x="24700865" y="2072640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1349"/>
                </a:ext>
              </a:extLst>
            </xdr:cNvPicPr>
          </xdr:nvPicPr>
          <xdr:blipFill>
            <a:blip xmlns:r="http://schemas.openxmlformats.org/officeDocument/2006/relationships" r:embed="rId59"/>
            <a:stretch>
              <a:fillRect/>
            </a:stretch>
          </xdr:blipFill>
          <xdr:spPr>
            <a:xfrm>
              <a:off x="24700865" y="2379345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07" name="図 33"/>
            <xdr:cNvPicPr preferRelativeResize="0">
              <a:picLocks noChangeArrowheads="1"/>
              <a:extLst>
                <a:ext uri="{84589F7E-364E-4C9E-8A38-B11213B215E9}">
                  <a14:cameraTool cellRange="データ!MJ10:MO12" spid="_x0000_s1350"/>
                </a:ext>
              </a:extLst>
            </xdr:cNvPicPr>
          </xdr:nvPicPr>
          <xdr:blipFill>
            <a:blip xmlns:r="http://schemas.openxmlformats.org/officeDocument/2006/relationships" r:embed="rId60"/>
            <a:stretch>
              <a:fillRect/>
            </a:stretch>
          </xdr:blipFill>
          <xdr:spPr>
            <a:xfrm>
              <a:off x="24700865" y="2683192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43</xdr:row>
          <xdr:rowOff>137795</xdr:rowOff>
        </xdr:from>
        <xdr:to xmlns:xdr="http://schemas.openxmlformats.org/drawingml/2006/spreadsheetDrawing">
          <xdr:col>14</xdr:col>
          <xdr:colOff>111760</xdr:colOff>
          <xdr:row>56</xdr:row>
          <xdr:rowOff>37465</xdr:rowOff>
        </xdr:to>
        <xdr:pic macro="">
          <xdr:nvPicPr>
            <xdr:cNvPr id="108" name="TXT水力_設備利用率"/>
            <xdr:cNvPicPr>
              <a:picLocks noChangeAspect="1" noChangeArrowheads="1"/>
              <a:extLst>
                <a:ext uri="{84589F7E-364E-4C9E-8A38-B11213B215E9}">
                  <a14:cameraTool cellRange="データ!$E$22:$I$35" spid="_x0000_s1351"/>
                </a:ext>
              </a:extLst>
            </xdr:cNvPicPr>
          </xdr:nvPicPr>
          <xdr:blipFill>
            <a:blip xmlns:r="http://schemas.openxmlformats.org/officeDocument/2006/relationships" r:embed="rId61"/>
            <a:stretch>
              <a:fillRect/>
            </a:stretch>
          </xdr:blipFill>
          <xdr:spPr>
            <a:xfrm>
              <a:off x="7010400" y="1261364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58</xdr:row>
          <xdr:rowOff>85725</xdr:rowOff>
        </xdr:from>
        <xdr:to xmlns:xdr="http://schemas.openxmlformats.org/drawingml/2006/spreadsheetDrawing">
          <xdr:col>14</xdr:col>
          <xdr:colOff>111760</xdr:colOff>
          <xdr:row>70</xdr:row>
          <xdr:rowOff>189230</xdr:rowOff>
        </xdr:to>
        <xdr:pic macro="">
          <xdr:nvPicPr>
            <xdr:cNvPr id="109" name="TXT水力_修繕費比率"/>
            <xdr:cNvPicPr>
              <a:picLocks noChangeAspect="1" noChangeArrowheads="1"/>
              <a:extLst>
                <a:ext uri="{84589F7E-364E-4C9E-8A38-B11213B215E9}">
                  <a14:cameraTool cellRange="データ!$E$22:$I$35" spid="_x0000_s1352"/>
                </a:ext>
              </a:extLst>
            </xdr:cNvPicPr>
          </xdr:nvPicPr>
          <xdr:blipFill>
            <a:blip xmlns:r="http://schemas.openxmlformats.org/officeDocument/2006/relationships" r:embed="rId62"/>
            <a:stretch>
              <a:fillRect/>
            </a:stretch>
          </xdr:blipFill>
          <xdr:spPr>
            <a:xfrm>
              <a:off x="7010400" y="156762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73</xdr:row>
          <xdr:rowOff>71120</xdr:rowOff>
        </xdr:from>
        <xdr:to xmlns:xdr="http://schemas.openxmlformats.org/drawingml/2006/spreadsheetDrawing">
          <xdr:col>14</xdr:col>
          <xdr:colOff>111760</xdr:colOff>
          <xdr:row>85</xdr:row>
          <xdr:rowOff>173990</xdr:rowOff>
        </xdr:to>
        <xdr:pic macro="">
          <xdr:nvPicPr>
            <xdr:cNvPr id="110" name="TXT水力_企業債残高対料金収入比率"/>
            <xdr:cNvPicPr>
              <a:picLocks noChangeAspect="1" noChangeArrowheads="1"/>
              <a:extLst>
                <a:ext uri="{84589F7E-364E-4C9E-8A38-B11213B215E9}">
                  <a14:cameraTool cellRange="データ!$E$22:$I$35" spid="_x0000_s1353"/>
                </a:ext>
              </a:extLst>
            </xdr:cNvPicPr>
          </xdr:nvPicPr>
          <xdr:blipFill>
            <a:blip xmlns:r="http://schemas.openxmlformats.org/officeDocument/2006/relationships" r:embed="rId63"/>
            <a:stretch>
              <a:fillRect/>
            </a:stretch>
          </xdr:blipFill>
          <xdr:spPr>
            <a:xfrm>
              <a:off x="7010400" y="1877631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1354"/>
                </a:ext>
              </a:extLst>
            </xdr:cNvPicPr>
          </xdr:nvPicPr>
          <xdr:blipFill>
            <a:blip xmlns:r="http://schemas.openxmlformats.org/officeDocument/2006/relationships" r:embed="rId64"/>
            <a:stretch>
              <a:fillRect/>
            </a:stretch>
          </xdr:blipFill>
          <xdr:spPr>
            <a:xfrm>
              <a:off x="6997065" y="218293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102</xdr:row>
          <xdr:rowOff>123825</xdr:rowOff>
        </xdr:from>
        <xdr:to xmlns:xdr="http://schemas.openxmlformats.org/drawingml/2006/spreadsheetDrawing">
          <xdr:col>14</xdr:col>
          <xdr:colOff>111760</xdr:colOff>
          <xdr:row>115</xdr:row>
          <xdr:rowOff>22860</xdr:rowOff>
        </xdr:to>
        <xdr:pic macro="">
          <xdr:nvPicPr>
            <xdr:cNvPr id="112" name="TXT水力_FIT収入割合"/>
            <xdr:cNvPicPr>
              <a:picLocks noChangeAspect="1" noChangeArrowheads="1"/>
              <a:extLst>
                <a:ext uri="{84589F7E-364E-4C9E-8A38-B11213B215E9}">
                  <a14:cameraTool cellRange="データ!$E$22:$I$35" spid="_x0000_s1355"/>
                </a:ext>
              </a:extLst>
            </xdr:cNvPicPr>
          </xdr:nvPicPr>
          <xdr:blipFill>
            <a:blip xmlns:r="http://schemas.openxmlformats.org/officeDocument/2006/relationships" r:embed="rId65"/>
            <a:stretch>
              <a:fillRect/>
            </a:stretch>
          </xdr:blipFill>
          <xdr:spPr>
            <a:xfrm>
              <a:off x="7010400" y="2485072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1356"/>
                </a:ext>
              </a:extLst>
            </xdr:cNvPicPr>
          </xdr:nvPicPr>
          <xdr:blipFill>
            <a:blip xmlns:r="http://schemas.openxmlformats.org/officeDocument/2006/relationships" r:embed="rId66"/>
            <a:stretch>
              <a:fillRect/>
            </a:stretch>
          </xdr:blipFill>
          <xdr:spPr>
            <a:xfrm>
              <a:off x="12876530" y="1261364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1357"/>
                </a:ext>
              </a:extLst>
            </xdr:cNvPicPr>
          </xdr:nvPicPr>
          <xdr:blipFill>
            <a:blip xmlns:r="http://schemas.openxmlformats.org/officeDocument/2006/relationships" r:embed="rId67"/>
            <a:stretch>
              <a:fillRect/>
            </a:stretch>
          </xdr:blipFill>
          <xdr:spPr>
            <a:xfrm>
              <a:off x="12876530" y="156762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1358"/>
                </a:ext>
              </a:extLst>
            </xdr:cNvPicPr>
          </xdr:nvPicPr>
          <xdr:blipFill>
            <a:blip xmlns:r="http://schemas.openxmlformats.org/officeDocument/2006/relationships" r:embed="rId68"/>
            <a:stretch>
              <a:fillRect/>
            </a:stretch>
          </xdr:blipFill>
          <xdr:spPr>
            <a:xfrm>
              <a:off x="12876530" y="1877631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1359"/>
                </a:ext>
              </a:extLst>
            </xdr:cNvPicPr>
          </xdr:nvPicPr>
          <xdr:blipFill>
            <a:blip xmlns:r="http://schemas.openxmlformats.org/officeDocument/2006/relationships" r:embed="rId69"/>
            <a:stretch>
              <a:fillRect/>
            </a:stretch>
          </xdr:blipFill>
          <xdr:spPr>
            <a:xfrm>
              <a:off x="12862560" y="2182939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1360"/>
                </a:ext>
              </a:extLst>
            </xdr:cNvPicPr>
          </xdr:nvPicPr>
          <xdr:blipFill>
            <a:blip xmlns:r="http://schemas.openxmlformats.org/officeDocument/2006/relationships" r:embed="rId70"/>
            <a:stretch>
              <a:fillRect/>
            </a:stretch>
          </xdr:blipFill>
          <xdr:spPr>
            <a:xfrm>
              <a:off x="12876530" y="2485072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1361"/>
                </a:ext>
              </a:extLst>
            </xdr:cNvPicPr>
          </xdr:nvPicPr>
          <xdr:blipFill>
            <a:blip xmlns:r="http://schemas.openxmlformats.org/officeDocument/2006/relationships" r:embed="rId71"/>
            <a:stretch>
              <a:fillRect/>
            </a:stretch>
          </xdr:blipFill>
          <xdr:spPr>
            <a:xfrm>
              <a:off x="18725515" y="2182939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1362"/>
                </a:ext>
              </a:extLst>
            </xdr:cNvPicPr>
          </xdr:nvPicPr>
          <xdr:blipFill>
            <a:blip xmlns:r="http://schemas.openxmlformats.org/officeDocument/2006/relationships" r:embed="rId72"/>
            <a:stretch>
              <a:fillRect/>
            </a:stretch>
          </xdr:blipFill>
          <xdr:spPr>
            <a:xfrm>
              <a:off x="24655780" y="1261364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1363"/>
                </a:ext>
              </a:extLst>
            </xdr:cNvPicPr>
          </xdr:nvPicPr>
          <xdr:blipFill>
            <a:blip xmlns:r="http://schemas.openxmlformats.org/officeDocument/2006/relationships" r:embed="rId73"/>
            <a:stretch>
              <a:fillRect/>
            </a:stretch>
          </xdr:blipFill>
          <xdr:spPr>
            <a:xfrm>
              <a:off x="24655780" y="156762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1364"/>
                </a:ext>
              </a:extLst>
            </xdr:cNvPicPr>
          </xdr:nvPicPr>
          <xdr:blipFill>
            <a:blip xmlns:r="http://schemas.openxmlformats.org/officeDocument/2006/relationships" r:embed="rId74"/>
            <a:stretch>
              <a:fillRect/>
            </a:stretch>
          </xdr:blipFill>
          <xdr:spPr>
            <a:xfrm>
              <a:off x="24655780" y="187623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1365"/>
                </a:ext>
              </a:extLst>
            </xdr:cNvPicPr>
          </xdr:nvPicPr>
          <xdr:blipFill>
            <a:blip xmlns:r="http://schemas.openxmlformats.org/officeDocument/2006/relationships" r:embed="rId75"/>
            <a:stretch>
              <a:fillRect/>
            </a:stretch>
          </xdr:blipFill>
          <xdr:spPr>
            <a:xfrm>
              <a:off x="24641810" y="2182939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1366"/>
                </a:ext>
              </a:extLst>
            </xdr:cNvPicPr>
          </xdr:nvPicPr>
          <xdr:blipFill>
            <a:blip xmlns:r="http://schemas.openxmlformats.org/officeDocument/2006/relationships" r:embed="rId76"/>
            <a:stretch>
              <a:fillRect/>
            </a:stretch>
          </xdr:blipFill>
          <xdr:spPr>
            <a:xfrm>
              <a:off x="24655780" y="2485072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563245</xdr:colOff>
          <xdr:row>100</xdr:row>
          <xdr:rowOff>121920</xdr:rowOff>
        </xdr:to>
        <xdr:pic macro="">
          <xdr:nvPicPr>
            <xdr:cNvPr id="128" name="TXT全体_有形固定資産減価償却率"/>
            <xdr:cNvPicPr>
              <a:picLocks noChangeAspect="1" noChangeArrowheads="1"/>
              <a:extLst>
                <a:ext uri="{84589F7E-364E-4C9E-8A38-B11213B215E9}">
                  <a14:cameraTool cellRange="データ!$L$37:$P$50" spid="_x0000_s1367"/>
                </a:ext>
              </a:extLst>
            </xdr:cNvPicPr>
          </xdr:nvPicPr>
          <xdr:blipFill>
            <a:blip xmlns:r="http://schemas.openxmlformats.org/officeDocument/2006/relationships" r:embed="rId77"/>
            <a:stretch>
              <a:fillRect/>
            </a:stretch>
          </xdr:blipFill>
          <xdr:spPr>
            <a:xfrm>
              <a:off x="623570" y="2182876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582295</xdr:colOff>
          <xdr:row>36</xdr:row>
          <xdr:rowOff>30480</xdr:rowOff>
        </xdr:to>
        <xdr:pic macro="">
          <xdr:nvPicPr>
            <xdr:cNvPr id="129" name="TXT流動比率"/>
            <xdr:cNvPicPr>
              <a:picLocks noChangeAspect="1" noChangeArrowheads="1"/>
              <a:extLst>
                <a:ext uri="{84589F7E-364E-4C9E-8A38-B11213B215E9}">
                  <a14:cameraTool cellRange="データ!$L$37:$P$50" spid="_x0000_s1368"/>
                </a:ext>
              </a:extLst>
            </xdr:cNvPicPr>
          </xdr:nvPicPr>
          <xdr:blipFill>
            <a:blip xmlns:r="http://schemas.openxmlformats.org/officeDocument/2006/relationships" r:embed="rId78"/>
            <a:stretch>
              <a:fillRect/>
            </a:stretch>
          </xdr:blipFill>
          <xdr:spPr>
            <a:xfrm>
              <a:off x="12405360" y="7774940"/>
              <a:ext cx="5712460" cy="253174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Q118"/>
  <sheetViews>
    <sheetView showGridLines="0" tabSelected="1" zoomScale="70" zoomScaleNormal="70" workbookViewId="0"/>
  </sheetViews>
  <sheetFormatPr defaultColWidth="9" defaultRowHeight="13.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北海道　せたな町</v>
      </c>
      <c r="C1" s="2"/>
      <c r="D1" s="2"/>
      <c r="E1" s="2"/>
      <c r="F1" s="2"/>
      <c r="G1" s="2"/>
      <c r="H1" s="2"/>
      <c r="I1" s="2"/>
      <c r="J1" s="2"/>
      <c r="K1" s="2"/>
      <c r="L1" s="2"/>
      <c r="M1" s="2"/>
      <c r="N1" s="68"/>
      <c r="O1" s="2"/>
      <c r="P1" s="2"/>
      <c r="Q1" s="68" t="s">
        <v>6</v>
      </c>
      <c r="R1" s="2"/>
      <c r="S1" s="68"/>
      <c r="T1" s="2"/>
      <c r="U1" s="2"/>
      <c r="V1" s="2"/>
      <c r="W1" s="2"/>
      <c r="X1" s="2"/>
      <c r="Y1" s="2"/>
      <c r="Z1" s="2"/>
      <c r="AA1" s="2"/>
      <c r="AB1" s="2"/>
      <c r="AC1" s="2"/>
      <c r="AD1" s="2"/>
      <c r="AE1" s="2"/>
      <c r="AF1" s="2"/>
      <c r="AG1" s="2"/>
      <c r="AH1" s="2"/>
      <c r="AI1" s="2"/>
      <c r="AJ1" s="2"/>
      <c r="AK1" s="104" t="s">
        <v>11</v>
      </c>
      <c r="AL1" s="2"/>
      <c r="AM1" s="2"/>
      <c r="AN1" s="2"/>
      <c r="AO1" s="2"/>
      <c r="AP1" s="2"/>
      <c r="AQ1" s="2"/>
    </row>
    <row r="2" spans="1:43" ht="23.1" customHeight="1">
      <c r="A2" s="2"/>
      <c r="B2" s="4" t="s">
        <v>4</v>
      </c>
      <c r="C2" s="25"/>
      <c r="D2" s="25"/>
      <c r="E2" s="25"/>
      <c r="F2" s="25" t="s">
        <v>39</v>
      </c>
      <c r="G2" s="25"/>
      <c r="H2" s="25"/>
      <c r="I2" s="25"/>
      <c r="J2" s="25" t="s">
        <v>12</v>
      </c>
      <c r="K2" s="25"/>
      <c r="L2" s="25"/>
      <c r="M2" s="25"/>
      <c r="N2" s="25" t="s">
        <v>3</v>
      </c>
      <c r="O2" s="25"/>
      <c r="P2" s="25"/>
      <c r="Q2" s="78"/>
      <c r="R2" s="2"/>
      <c r="S2" s="86" t="s">
        <v>45</v>
      </c>
      <c r="T2" s="90"/>
      <c r="U2" s="90"/>
      <c r="V2" s="90"/>
      <c r="W2" s="90"/>
      <c r="X2" s="90"/>
      <c r="Y2" s="90"/>
      <c r="Z2" s="90"/>
      <c r="AA2" s="90"/>
      <c r="AB2" s="90"/>
      <c r="AC2" s="90"/>
      <c r="AD2" s="90"/>
      <c r="AE2" s="90"/>
      <c r="AF2" s="90"/>
      <c r="AG2" s="90"/>
      <c r="AH2" s="94"/>
      <c r="AI2" s="2"/>
      <c r="AJ2" s="2"/>
      <c r="AK2" s="105" t="s">
        <v>14</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23</v>
      </c>
      <c r="T3" s="91"/>
      <c r="U3" s="91"/>
      <c r="V3" s="91"/>
      <c r="W3" s="91"/>
      <c r="X3" s="91"/>
      <c r="Y3" s="91"/>
      <c r="Z3" s="91"/>
      <c r="AA3" s="91"/>
      <c r="AB3" s="91"/>
      <c r="AC3" s="91"/>
      <c r="AD3" s="91"/>
      <c r="AE3" s="91"/>
      <c r="AF3" s="91"/>
      <c r="AG3" s="91"/>
      <c r="AH3" s="95"/>
      <c r="AI3" s="2"/>
      <c r="AJ3" s="2"/>
      <c r="AK3" s="88" t="s">
        <v>231</v>
      </c>
      <c r="AL3" s="92"/>
      <c r="AM3" s="92"/>
      <c r="AN3" s="92"/>
      <c r="AO3" s="92"/>
      <c r="AP3" s="92"/>
      <c r="AQ3" s="96"/>
    </row>
    <row r="4" spans="1:43" ht="23.1" customHeight="1">
      <c r="A4" s="2"/>
      <c r="B4" s="6" t="s">
        <v>28</v>
      </c>
      <c r="C4" s="27"/>
      <c r="D4" s="27"/>
      <c r="E4" s="27"/>
      <c r="F4" s="27" t="s">
        <v>53</v>
      </c>
      <c r="G4" s="27"/>
      <c r="H4" s="27"/>
      <c r="I4" s="27"/>
      <c r="J4" s="27" t="s">
        <v>58</v>
      </c>
      <c r="K4" s="27"/>
      <c r="L4" s="27"/>
      <c r="M4" s="27"/>
      <c r="N4" s="27" t="s">
        <v>24</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t="str">
        <f>データ!M6</f>
        <v>-</v>
      </c>
      <c r="C5" s="28"/>
      <c r="D5" s="28"/>
      <c r="E5" s="28"/>
      <c r="F5" s="28" t="str">
        <f>データ!N6</f>
        <v>-</v>
      </c>
      <c r="G5" s="28"/>
      <c r="H5" s="28"/>
      <c r="I5" s="28"/>
      <c r="J5" s="28">
        <f>データ!O6</f>
        <v>1</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33</v>
      </c>
      <c r="C6" s="27"/>
      <c r="D6" s="27"/>
      <c r="E6" s="27"/>
      <c r="F6" s="27" t="s">
        <v>36</v>
      </c>
      <c r="G6" s="27"/>
      <c r="H6" s="27"/>
      <c r="I6" s="27"/>
      <c r="J6" s="27" t="s">
        <v>60</v>
      </c>
      <c r="K6" s="27"/>
      <c r="L6" s="27"/>
      <c r="M6" s="27"/>
      <c r="N6" s="27" t="s">
        <v>17</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t="str">
        <f>データ!Q6</f>
        <v>-</v>
      </c>
      <c r="C7" s="28"/>
      <c r="D7" s="28"/>
      <c r="E7" s="28"/>
      <c r="F7" s="49" t="s">
        <v>180</v>
      </c>
      <c r="G7" s="55"/>
      <c r="H7" s="55"/>
      <c r="I7" s="55"/>
      <c r="J7" s="55" t="s">
        <v>180</v>
      </c>
      <c r="K7" s="55"/>
      <c r="L7" s="55"/>
      <c r="M7" s="55"/>
      <c r="N7" s="70" t="str">
        <f>データ!T6</f>
        <v>無</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49</v>
      </c>
      <c r="C8" s="27"/>
      <c r="D8" s="27"/>
      <c r="E8" s="27"/>
      <c r="F8" s="27" t="s">
        <v>61</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178</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2</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19</v>
      </c>
      <c r="C11" s="25"/>
      <c r="D11" s="25"/>
      <c r="E11" s="25"/>
      <c r="F11" s="51">
        <f>データ!B10</f>
        <v>41275</v>
      </c>
      <c r="G11" s="56"/>
      <c r="H11" s="51">
        <f>データ!C10</f>
        <v>41640</v>
      </c>
      <c r="I11" s="56"/>
      <c r="J11" s="51">
        <f>データ!D10</f>
        <v>42005</v>
      </c>
      <c r="K11" s="56"/>
      <c r="L11" s="51">
        <f>データ!E10</f>
        <v>42370</v>
      </c>
      <c r="M11" s="56"/>
      <c r="N11" s="51">
        <f>データ!F10</f>
        <v>42736</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64</v>
      </c>
      <c r="C12" s="27"/>
      <c r="D12" s="27"/>
      <c r="E12" s="27"/>
      <c r="F12" s="52" t="str">
        <f>データ!W6</f>
        <v>-</v>
      </c>
      <c r="G12" s="57"/>
      <c r="H12" s="52" t="str">
        <f>データ!X6</f>
        <v>-</v>
      </c>
      <c r="I12" s="57"/>
      <c r="J12" s="52" t="str">
        <f>データ!Y6</f>
        <v>-</v>
      </c>
      <c r="K12" s="57"/>
      <c r="L12" s="52" t="str">
        <f>データ!Z6</f>
        <v>-</v>
      </c>
      <c r="M12" s="57"/>
      <c r="N12" s="52" t="str">
        <f>データ!AA6</f>
        <v>-</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37</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65</v>
      </c>
      <c r="C14" s="31"/>
      <c r="D14" s="31"/>
      <c r="E14" s="46"/>
      <c r="F14" s="52">
        <f>データ!AG6</f>
        <v>2923</v>
      </c>
      <c r="G14" s="57"/>
      <c r="H14" s="52">
        <f>データ!AH6</f>
        <v>3325</v>
      </c>
      <c r="I14" s="57"/>
      <c r="J14" s="52">
        <f>データ!AI6</f>
        <v>2559</v>
      </c>
      <c r="K14" s="57"/>
      <c r="L14" s="52">
        <f>データ!AJ6</f>
        <v>3950</v>
      </c>
      <c r="M14" s="57"/>
      <c r="N14" s="52">
        <f>データ!AK6</f>
        <v>3160</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38</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1</v>
      </c>
      <c r="C16" s="33"/>
      <c r="D16" s="33"/>
      <c r="E16" s="48"/>
      <c r="F16" s="54">
        <f>データ!AQ6</f>
        <v>2923</v>
      </c>
      <c r="G16" s="54"/>
      <c r="H16" s="54">
        <f>データ!AR6</f>
        <v>3325</v>
      </c>
      <c r="I16" s="54"/>
      <c r="J16" s="54">
        <f>データ!AS6</f>
        <v>2559</v>
      </c>
      <c r="K16" s="54"/>
      <c r="L16" s="54">
        <f>データ!AT6</f>
        <v>3950</v>
      </c>
      <c r="M16" s="54"/>
      <c r="N16" s="73">
        <f>データ!AU6</f>
        <v>3160</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66</v>
      </c>
      <c r="G18" s="25"/>
      <c r="H18" s="25"/>
      <c r="I18" s="25" t="s">
        <v>43</v>
      </c>
      <c r="J18" s="25"/>
      <c r="K18" s="25"/>
      <c r="L18" s="25" t="s">
        <v>1</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68</v>
      </c>
      <c r="C19" s="33"/>
      <c r="D19" s="33"/>
      <c r="E19" s="48"/>
      <c r="F19" s="54" t="str">
        <f>データ!AV6</f>
        <v>-</v>
      </c>
      <c r="G19" s="54"/>
      <c r="H19" s="54"/>
      <c r="I19" s="54">
        <f>データ!AW6</f>
        <v>47116</v>
      </c>
      <c r="J19" s="54"/>
      <c r="K19" s="54"/>
      <c r="L19" s="54">
        <f>データ!AX6</f>
        <v>47116</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22</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0</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72</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95</v>
      </c>
      <c r="AL40" s="92"/>
      <c r="AM40" s="92"/>
      <c r="AN40" s="92"/>
      <c r="AO40" s="92"/>
      <c r="AP40" s="92"/>
      <c r="AQ40" s="96"/>
    </row>
    <row r="41" spans="1:43" ht="29.45" customHeight="1">
      <c r="A41" s="2"/>
      <c r="B41" s="17" t="s">
        <v>74</v>
      </c>
      <c r="C41" s="41"/>
      <c r="D41" s="43"/>
      <c r="E41" s="43"/>
      <c r="F41" s="43"/>
      <c r="G41" s="43"/>
      <c r="H41" s="43"/>
      <c r="I41" s="58" t="s">
        <v>77</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79</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106</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83</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8" scale="39" fitToWidth="1" fitToHeight="1" orientation="landscape" usePrinterDefaults="1" r:id="rId1"/>
  <drawing r:id="rId2"/>
  <legacyDrawing r:id="rId3"/>
</worksheet>
</file>

<file path=xl/worksheets/sheet2.xml><?xml version="1.0" encoding="utf-8"?>
<worksheet xmlns:r="http://schemas.openxmlformats.org/officeDocument/2006/relationships" xmlns:mc="http://schemas.openxmlformats.org/markup-compatibility/2006" xmlns="http://schemas.openxmlformats.org/spreadsheetml/2006/main">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62</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69</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41</v>
      </c>
      <c r="B3" s="121" t="s">
        <v>31</v>
      </c>
      <c r="C3" s="121" t="s">
        <v>84</v>
      </c>
      <c r="D3" s="121" t="s">
        <v>85</v>
      </c>
      <c r="E3" s="121" t="s">
        <v>87</v>
      </c>
      <c r="F3" s="121" t="s">
        <v>18</v>
      </c>
      <c r="G3" s="121" t="s">
        <v>90</v>
      </c>
      <c r="H3" s="141" t="s">
        <v>57</v>
      </c>
      <c r="I3" s="143"/>
      <c r="J3" s="143"/>
      <c r="K3" s="143"/>
      <c r="L3" s="143"/>
      <c r="M3" s="143"/>
      <c r="N3" s="143"/>
      <c r="O3" s="143"/>
      <c r="P3" s="143"/>
      <c r="Q3" s="143"/>
      <c r="R3" s="143"/>
      <c r="S3" s="143"/>
      <c r="T3" s="143"/>
      <c r="U3" s="143"/>
      <c r="V3" s="143"/>
      <c r="W3" s="156" t="s">
        <v>73</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91</v>
      </c>
      <c r="AW3" s="143"/>
      <c r="AX3" s="165"/>
      <c r="AY3" s="157" t="s">
        <v>89</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34</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44</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92</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55</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94</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99</v>
      </c>
      <c r="MV3" s="157"/>
      <c r="MW3" s="157"/>
      <c r="MX3" s="157"/>
      <c r="MY3" s="157"/>
      <c r="MZ3" s="157"/>
      <c r="NA3" s="157"/>
      <c r="NB3" s="157"/>
      <c r="NC3" s="157"/>
      <c r="ND3" s="157"/>
      <c r="NE3" s="157"/>
      <c r="NF3" s="157"/>
      <c r="NG3" s="157"/>
      <c r="NH3" s="157"/>
      <c r="NI3" s="157"/>
      <c r="NJ3" s="160"/>
    </row>
    <row r="4" spans="1:374">
      <c r="A4" s="118" t="s">
        <v>40</v>
      </c>
      <c r="B4" s="122"/>
      <c r="C4" s="122"/>
      <c r="D4" s="122"/>
      <c r="E4" s="122"/>
      <c r="F4" s="122"/>
      <c r="G4" s="122"/>
      <c r="H4" s="142"/>
      <c r="I4" s="144"/>
      <c r="J4" s="144"/>
      <c r="K4" s="144"/>
      <c r="L4" s="144"/>
      <c r="M4" s="144"/>
      <c r="N4" s="144"/>
      <c r="O4" s="144"/>
      <c r="P4" s="144"/>
      <c r="Q4" s="144"/>
      <c r="R4" s="144"/>
      <c r="S4" s="144"/>
      <c r="T4" s="144"/>
      <c r="U4" s="144"/>
      <c r="V4" s="144"/>
      <c r="W4" s="156" t="s">
        <v>50</v>
      </c>
      <c r="X4" s="157"/>
      <c r="Y4" s="157"/>
      <c r="Z4" s="157"/>
      <c r="AA4" s="157"/>
      <c r="AB4" s="156" t="s">
        <v>102</v>
      </c>
      <c r="AC4" s="157"/>
      <c r="AD4" s="157"/>
      <c r="AE4" s="157"/>
      <c r="AF4" s="160"/>
      <c r="AG4" s="156" t="s">
        <v>76</v>
      </c>
      <c r="AH4" s="157"/>
      <c r="AI4" s="157"/>
      <c r="AJ4" s="157"/>
      <c r="AK4" s="160"/>
      <c r="AL4" s="156" t="s">
        <v>35</v>
      </c>
      <c r="AM4" s="157"/>
      <c r="AN4" s="157"/>
      <c r="AO4" s="157"/>
      <c r="AP4" s="160"/>
      <c r="AQ4" s="156" t="s">
        <v>104</v>
      </c>
      <c r="AR4" s="157"/>
      <c r="AS4" s="157"/>
      <c r="AT4" s="157"/>
      <c r="AU4" s="157"/>
      <c r="AV4" s="163"/>
      <c r="AW4" s="144"/>
      <c r="AX4" s="166"/>
      <c r="AY4" s="156" t="s">
        <v>105</v>
      </c>
      <c r="AZ4" s="157"/>
      <c r="BA4" s="157"/>
      <c r="BB4" s="157"/>
      <c r="BC4" s="157"/>
      <c r="BD4" s="157"/>
      <c r="BE4" s="157"/>
      <c r="BF4" s="157"/>
      <c r="BG4" s="157"/>
      <c r="BH4" s="157"/>
      <c r="BI4" s="160"/>
      <c r="BJ4" s="156" t="s">
        <v>109</v>
      </c>
      <c r="BK4" s="157"/>
      <c r="BL4" s="157"/>
      <c r="BM4" s="157"/>
      <c r="BN4" s="157"/>
      <c r="BO4" s="157"/>
      <c r="BP4" s="157"/>
      <c r="BQ4" s="157"/>
      <c r="BR4" s="157"/>
      <c r="BS4" s="157"/>
      <c r="BT4" s="160"/>
      <c r="BU4" s="156" t="s">
        <v>51</v>
      </c>
      <c r="BV4" s="157"/>
      <c r="BW4" s="157"/>
      <c r="BX4" s="157"/>
      <c r="BY4" s="157"/>
      <c r="BZ4" s="157"/>
      <c r="CA4" s="157"/>
      <c r="CB4" s="157"/>
      <c r="CC4" s="157"/>
      <c r="CD4" s="157"/>
      <c r="CE4" s="160"/>
      <c r="CF4" s="156" t="s">
        <v>8</v>
      </c>
      <c r="CG4" s="157"/>
      <c r="CH4" s="157"/>
      <c r="CI4" s="157"/>
      <c r="CJ4" s="157"/>
      <c r="CK4" s="157"/>
      <c r="CL4" s="157"/>
      <c r="CM4" s="157"/>
      <c r="CN4" s="157"/>
      <c r="CO4" s="160"/>
      <c r="CP4" s="156" t="s">
        <v>110</v>
      </c>
      <c r="CQ4" s="157"/>
      <c r="CR4" s="157"/>
      <c r="CS4" s="157"/>
      <c r="CT4" s="157"/>
      <c r="CU4" s="157"/>
      <c r="CV4" s="157"/>
      <c r="CW4" s="157"/>
      <c r="CX4" s="157"/>
      <c r="CY4" s="160"/>
      <c r="CZ4" s="180"/>
      <c r="DA4" s="156" t="s">
        <v>88</v>
      </c>
      <c r="DB4" s="157"/>
      <c r="DC4" s="157"/>
      <c r="DD4" s="157"/>
      <c r="DE4" s="157"/>
      <c r="DF4" s="157"/>
      <c r="DG4" s="157"/>
      <c r="DH4" s="157"/>
      <c r="DI4" s="157"/>
      <c r="DJ4" s="160"/>
      <c r="DK4" s="156" t="s">
        <v>113</v>
      </c>
      <c r="DL4" s="157"/>
      <c r="DM4" s="157"/>
      <c r="DN4" s="157"/>
      <c r="DO4" s="157"/>
      <c r="DP4" s="157"/>
      <c r="DQ4" s="157"/>
      <c r="DR4" s="157"/>
      <c r="DS4" s="157"/>
      <c r="DT4" s="160"/>
      <c r="DU4" s="156" t="s">
        <v>114</v>
      </c>
      <c r="DV4" s="157"/>
      <c r="DW4" s="157"/>
      <c r="DX4" s="157"/>
      <c r="DY4" s="157"/>
      <c r="DZ4" s="157"/>
      <c r="EA4" s="157"/>
      <c r="EB4" s="157"/>
      <c r="EC4" s="157"/>
      <c r="ED4" s="160"/>
      <c r="EE4" s="156" t="s">
        <v>46</v>
      </c>
      <c r="EF4" s="157"/>
      <c r="EG4" s="157"/>
      <c r="EH4" s="157"/>
      <c r="EI4" s="157"/>
      <c r="EJ4" s="157"/>
      <c r="EK4" s="157"/>
      <c r="EL4" s="157"/>
      <c r="EM4" s="157"/>
      <c r="EN4" s="160"/>
      <c r="EO4" s="156" t="s">
        <v>115</v>
      </c>
      <c r="EP4" s="157"/>
      <c r="EQ4" s="157"/>
      <c r="ER4" s="157"/>
      <c r="ES4" s="157"/>
      <c r="ET4" s="157"/>
      <c r="EU4" s="157"/>
      <c r="EV4" s="157"/>
      <c r="EW4" s="157"/>
      <c r="EX4" s="160"/>
      <c r="EY4" s="180"/>
      <c r="EZ4" s="156" t="s">
        <v>88</v>
      </c>
      <c r="FA4" s="157"/>
      <c r="FB4" s="157"/>
      <c r="FC4" s="157"/>
      <c r="FD4" s="157"/>
      <c r="FE4" s="157"/>
      <c r="FF4" s="157"/>
      <c r="FG4" s="157"/>
      <c r="FH4" s="157"/>
      <c r="FI4" s="160"/>
      <c r="FJ4" s="156" t="s">
        <v>113</v>
      </c>
      <c r="FK4" s="157"/>
      <c r="FL4" s="157"/>
      <c r="FM4" s="157"/>
      <c r="FN4" s="157"/>
      <c r="FO4" s="157"/>
      <c r="FP4" s="157"/>
      <c r="FQ4" s="157"/>
      <c r="FR4" s="157"/>
      <c r="FS4" s="160"/>
      <c r="FT4" s="156" t="s">
        <v>114</v>
      </c>
      <c r="FU4" s="157"/>
      <c r="FV4" s="157"/>
      <c r="FW4" s="157"/>
      <c r="FX4" s="157"/>
      <c r="FY4" s="157"/>
      <c r="FZ4" s="157"/>
      <c r="GA4" s="157"/>
      <c r="GB4" s="157"/>
      <c r="GC4" s="160"/>
      <c r="GD4" s="156" t="s">
        <v>46</v>
      </c>
      <c r="GE4" s="157"/>
      <c r="GF4" s="157"/>
      <c r="GG4" s="157"/>
      <c r="GH4" s="157"/>
      <c r="GI4" s="157"/>
      <c r="GJ4" s="157"/>
      <c r="GK4" s="157"/>
      <c r="GL4" s="157"/>
      <c r="GM4" s="160"/>
      <c r="GN4" s="156" t="s">
        <v>115</v>
      </c>
      <c r="GO4" s="157"/>
      <c r="GP4" s="157"/>
      <c r="GQ4" s="157"/>
      <c r="GR4" s="157"/>
      <c r="GS4" s="157"/>
      <c r="GT4" s="157"/>
      <c r="GU4" s="157"/>
      <c r="GV4" s="157"/>
      <c r="GW4" s="160"/>
      <c r="GX4" s="180"/>
      <c r="GY4" s="156" t="s">
        <v>88</v>
      </c>
      <c r="GZ4" s="157"/>
      <c r="HA4" s="157"/>
      <c r="HB4" s="157"/>
      <c r="HC4" s="157"/>
      <c r="HD4" s="157"/>
      <c r="HE4" s="157"/>
      <c r="HF4" s="157"/>
      <c r="HG4" s="157"/>
      <c r="HH4" s="160"/>
      <c r="HI4" s="156" t="s">
        <v>113</v>
      </c>
      <c r="HJ4" s="157"/>
      <c r="HK4" s="157"/>
      <c r="HL4" s="157"/>
      <c r="HM4" s="157"/>
      <c r="HN4" s="157"/>
      <c r="HO4" s="157"/>
      <c r="HP4" s="157"/>
      <c r="HQ4" s="157"/>
      <c r="HR4" s="160"/>
      <c r="HS4" s="156" t="s">
        <v>114</v>
      </c>
      <c r="HT4" s="157"/>
      <c r="HU4" s="157"/>
      <c r="HV4" s="157"/>
      <c r="HW4" s="157"/>
      <c r="HX4" s="157"/>
      <c r="HY4" s="157"/>
      <c r="HZ4" s="157"/>
      <c r="IA4" s="157"/>
      <c r="IB4" s="160"/>
      <c r="IC4" s="156" t="s">
        <v>46</v>
      </c>
      <c r="ID4" s="157"/>
      <c r="IE4" s="157"/>
      <c r="IF4" s="157"/>
      <c r="IG4" s="157"/>
      <c r="IH4" s="157"/>
      <c r="II4" s="157"/>
      <c r="IJ4" s="157"/>
      <c r="IK4" s="157"/>
      <c r="IL4" s="160"/>
      <c r="IM4" s="156" t="s">
        <v>115</v>
      </c>
      <c r="IN4" s="157"/>
      <c r="IO4" s="157"/>
      <c r="IP4" s="157"/>
      <c r="IQ4" s="157"/>
      <c r="IR4" s="157"/>
      <c r="IS4" s="157"/>
      <c r="IT4" s="157"/>
      <c r="IU4" s="157"/>
      <c r="IV4" s="160"/>
      <c r="IW4" s="180"/>
      <c r="IX4" s="156" t="s">
        <v>88</v>
      </c>
      <c r="IY4" s="157"/>
      <c r="IZ4" s="157"/>
      <c r="JA4" s="157"/>
      <c r="JB4" s="157"/>
      <c r="JC4" s="157"/>
      <c r="JD4" s="157"/>
      <c r="JE4" s="157"/>
      <c r="JF4" s="157"/>
      <c r="JG4" s="160"/>
      <c r="JH4" s="156" t="s">
        <v>113</v>
      </c>
      <c r="JI4" s="157"/>
      <c r="JJ4" s="157"/>
      <c r="JK4" s="157"/>
      <c r="JL4" s="157"/>
      <c r="JM4" s="157"/>
      <c r="JN4" s="157"/>
      <c r="JO4" s="157"/>
      <c r="JP4" s="157"/>
      <c r="JQ4" s="160"/>
      <c r="JR4" s="156" t="s">
        <v>114</v>
      </c>
      <c r="JS4" s="157"/>
      <c r="JT4" s="157"/>
      <c r="JU4" s="157"/>
      <c r="JV4" s="157"/>
      <c r="JW4" s="157"/>
      <c r="JX4" s="157"/>
      <c r="JY4" s="157"/>
      <c r="JZ4" s="157"/>
      <c r="KA4" s="160"/>
      <c r="KB4" s="156" t="s">
        <v>46</v>
      </c>
      <c r="KC4" s="157"/>
      <c r="KD4" s="157"/>
      <c r="KE4" s="157"/>
      <c r="KF4" s="157"/>
      <c r="KG4" s="157"/>
      <c r="KH4" s="157"/>
      <c r="KI4" s="157"/>
      <c r="KJ4" s="157"/>
      <c r="KK4" s="160"/>
      <c r="KL4" s="156" t="s">
        <v>115</v>
      </c>
      <c r="KM4" s="157"/>
      <c r="KN4" s="157"/>
      <c r="KO4" s="157"/>
      <c r="KP4" s="157"/>
      <c r="KQ4" s="157"/>
      <c r="KR4" s="157"/>
      <c r="KS4" s="157"/>
      <c r="KT4" s="157"/>
      <c r="KU4" s="160"/>
      <c r="KV4" s="180"/>
      <c r="KW4" s="156" t="s">
        <v>88</v>
      </c>
      <c r="KX4" s="157"/>
      <c r="KY4" s="157"/>
      <c r="KZ4" s="157"/>
      <c r="LA4" s="157"/>
      <c r="LB4" s="157"/>
      <c r="LC4" s="157"/>
      <c r="LD4" s="157"/>
      <c r="LE4" s="157"/>
      <c r="LF4" s="160"/>
      <c r="LG4" s="156" t="s">
        <v>113</v>
      </c>
      <c r="LH4" s="157"/>
      <c r="LI4" s="157"/>
      <c r="LJ4" s="157"/>
      <c r="LK4" s="157"/>
      <c r="LL4" s="157"/>
      <c r="LM4" s="157"/>
      <c r="LN4" s="157"/>
      <c r="LO4" s="157"/>
      <c r="LP4" s="160"/>
      <c r="LQ4" s="156" t="s">
        <v>114</v>
      </c>
      <c r="LR4" s="157"/>
      <c r="LS4" s="157"/>
      <c r="LT4" s="157"/>
      <c r="LU4" s="157"/>
      <c r="LV4" s="157"/>
      <c r="LW4" s="157"/>
      <c r="LX4" s="157"/>
      <c r="LY4" s="157"/>
      <c r="LZ4" s="160"/>
      <c r="MA4" s="156" t="s">
        <v>46</v>
      </c>
      <c r="MB4" s="157"/>
      <c r="MC4" s="157"/>
      <c r="MD4" s="157"/>
      <c r="ME4" s="157"/>
      <c r="MF4" s="157"/>
      <c r="MG4" s="157"/>
      <c r="MH4" s="157"/>
      <c r="MI4" s="157"/>
      <c r="MJ4" s="160"/>
      <c r="MK4" s="156" t="s">
        <v>115</v>
      </c>
      <c r="ML4" s="157"/>
      <c r="MM4" s="157"/>
      <c r="MN4" s="157"/>
      <c r="MO4" s="157"/>
      <c r="MP4" s="157"/>
      <c r="MQ4" s="157"/>
      <c r="MR4" s="157"/>
      <c r="MS4" s="157"/>
      <c r="MT4" s="160"/>
      <c r="MU4" s="156" t="s">
        <v>116</v>
      </c>
      <c r="MV4" s="157"/>
      <c r="MW4" s="157"/>
      <c r="MX4" s="160"/>
      <c r="MY4" s="156" t="s">
        <v>119</v>
      </c>
      <c r="MZ4" s="157"/>
      <c r="NA4" s="157"/>
      <c r="NB4" s="160"/>
      <c r="NC4" s="156" t="s">
        <v>120</v>
      </c>
      <c r="ND4" s="157"/>
      <c r="NE4" s="157"/>
      <c r="NF4" s="160"/>
      <c r="NG4" s="156" t="s">
        <v>122</v>
      </c>
      <c r="NH4" s="157"/>
      <c r="NI4" s="157"/>
      <c r="NJ4" s="160"/>
    </row>
    <row r="5" spans="1:374">
      <c r="A5" s="118" t="s">
        <v>125</v>
      </c>
      <c r="B5" s="123"/>
      <c r="C5" s="123"/>
      <c r="D5" s="123"/>
      <c r="E5" s="123"/>
      <c r="F5" s="123"/>
      <c r="G5" s="123"/>
      <c r="H5" s="123" t="s">
        <v>126</v>
      </c>
      <c r="I5" s="145" t="s">
        <v>127</v>
      </c>
      <c r="J5" s="145" t="s">
        <v>129</v>
      </c>
      <c r="K5" s="145" t="s">
        <v>134</v>
      </c>
      <c r="L5" s="145" t="s">
        <v>135</v>
      </c>
      <c r="M5" s="145" t="s">
        <v>136</v>
      </c>
      <c r="N5" s="145" t="s">
        <v>138</v>
      </c>
      <c r="O5" s="145" t="s">
        <v>139</v>
      </c>
      <c r="P5" s="145" t="s">
        <v>141</v>
      </c>
      <c r="Q5" s="145" t="s">
        <v>142</v>
      </c>
      <c r="R5" s="145" t="s">
        <v>36</v>
      </c>
      <c r="S5" s="145" t="s">
        <v>60</v>
      </c>
      <c r="T5" s="145" t="s">
        <v>17</v>
      </c>
      <c r="U5" s="145" t="s">
        <v>140</v>
      </c>
      <c r="V5" s="145" t="s">
        <v>144</v>
      </c>
      <c r="W5" s="145" t="s">
        <v>70</v>
      </c>
      <c r="X5" s="145" t="s">
        <v>145</v>
      </c>
      <c r="Y5" s="145" t="s">
        <v>82</v>
      </c>
      <c r="Z5" s="145" t="s">
        <v>148</v>
      </c>
      <c r="AA5" s="145" t="s">
        <v>149</v>
      </c>
      <c r="AB5" s="145" t="s">
        <v>70</v>
      </c>
      <c r="AC5" s="145" t="s">
        <v>145</v>
      </c>
      <c r="AD5" s="145" t="s">
        <v>82</v>
      </c>
      <c r="AE5" s="145" t="s">
        <v>148</v>
      </c>
      <c r="AF5" s="145" t="s">
        <v>149</v>
      </c>
      <c r="AG5" s="145" t="s">
        <v>70</v>
      </c>
      <c r="AH5" s="145" t="s">
        <v>145</v>
      </c>
      <c r="AI5" s="145" t="s">
        <v>82</v>
      </c>
      <c r="AJ5" s="145" t="s">
        <v>148</v>
      </c>
      <c r="AK5" s="145" t="s">
        <v>149</v>
      </c>
      <c r="AL5" s="145" t="s">
        <v>70</v>
      </c>
      <c r="AM5" s="145" t="s">
        <v>145</v>
      </c>
      <c r="AN5" s="145" t="s">
        <v>82</v>
      </c>
      <c r="AO5" s="145" t="s">
        <v>148</v>
      </c>
      <c r="AP5" s="145" t="s">
        <v>149</v>
      </c>
      <c r="AQ5" s="145" t="s">
        <v>70</v>
      </c>
      <c r="AR5" s="145" t="s">
        <v>145</v>
      </c>
      <c r="AS5" s="145" t="s">
        <v>82</v>
      </c>
      <c r="AT5" s="145" t="s">
        <v>148</v>
      </c>
      <c r="AU5" s="145" t="s">
        <v>149</v>
      </c>
      <c r="AV5" s="145" t="s">
        <v>150</v>
      </c>
      <c r="AW5" s="145" t="s">
        <v>43</v>
      </c>
      <c r="AX5" s="145" t="s">
        <v>151</v>
      </c>
      <c r="AY5" s="145" t="s">
        <v>146</v>
      </c>
      <c r="AZ5" s="145" t="s">
        <v>97</v>
      </c>
      <c r="BA5" s="145" t="s">
        <v>154</v>
      </c>
      <c r="BB5" s="145" t="s">
        <v>155</v>
      </c>
      <c r="BC5" s="145" t="s">
        <v>156</v>
      </c>
      <c r="BD5" s="145" t="s">
        <v>157</v>
      </c>
      <c r="BE5" s="145" t="s">
        <v>108</v>
      </c>
      <c r="BF5" s="145" t="s">
        <v>159</v>
      </c>
      <c r="BG5" s="145" t="s">
        <v>52</v>
      </c>
      <c r="BH5" s="145" t="s">
        <v>161</v>
      </c>
      <c r="BI5" s="145" t="s">
        <v>163</v>
      </c>
      <c r="BJ5" s="145" t="s">
        <v>146</v>
      </c>
      <c r="BK5" s="145" t="s">
        <v>97</v>
      </c>
      <c r="BL5" s="145" t="s">
        <v>154</v>
      </c>
      <c r="BM5" s="145" t="s">
        <v>155</v>
      </c>
      <c r="BN5" s="145" t="s">
        <v>156</v>
      </c>
      <c r="BO5" s="145" t="s">
        <v>157</v>
      </c>
      <c r="BP5" s="145" t="s">
        <v>108</v>
      </c>
      <c r="BQ5" s="145" t="s">
        <v>159</v>
      </c>
      <c r="BR5" s="145" t="s">
        <v>52</v>
      </c>
      <c r="BS5" s="145" t="s">
        <v>161</v>
      </c>
      <c r="BT5" s="145" t="s">
        <v>163</v>
      </c>
      <c r="BU5" s="145" t="s">
        <v>146</v>
      </c>
      <c r="BV5" s="145" t="s">
        <v>97</v>
      </c>
      <c r="BW5" s="145" t="s">
        <v>154</v>
      </c>
      <c r="BX5" s="145" t="s">
        <v>155</v>
      </c>
      <c r="BY5" s="145" t="s">
        <v>156</v>
      </c>
      <c r="BZ5" s="145" t="s">
        <v>157</v>
      </c>
      <c r="CA5" s="145" t="s">
        <v>108</v>
      </c>
      <c r="CB5" s="145" t="s">
        <v>159</v>
      </c>
      <c r="CC5" s="145" t="s">
        <v>52</v>
      </c>
      <c r="CD5" s="145" t="s">
        <v>161</v>
      </c>
      <c r="CE5" s="145" t="s">
        <v>163</v>
      </c>
      <c r="CF5" s="145" t="s">
        <v>146</v>
      </c>
      <c r="CG5" s="145" t="s">
        <v>97</v>
      </c>
      <c r="CH5" s="145" t="s">
        <v>154</v>
      </c>
      <c r="CI5" s="145" t="s">
        <v>155</v>
      </c>
      <c r="CJ5" s="145" t="s">
        <v>156</v>
      </c>
      <c r="CK5" s="145" t="s">
        <v>157</v>
      </c>
      <c r="CL5" s="145" t="s">
        <v>108</v>
      </c>
      <c r="CM5" s="145" t="s">
        <v>159</v>
      </c>
      <c r="CN5" s="145" t="s">
        <v>52</v>
      </c>
      <c r="CO5" s="145" t="s">
        <v>161</v>
      </c>
      <c r="CP5" s="145" t="s">
        <v>146</v>
      </c>
      <c r="CQ5" s="145" t="s">
        <v>97</v>
      </c>
      <c r="CR5" s="145" t="s">
        <v>154</v>
      </c>
      <c r="CS5" s="145" t="s">
        <v>155</v>
      </c>
      <c r="CT5" s="145" t="s">
        <v>156</v>
      </c>
      <c r="CU5" s="145" t="s">
        <v>157</v>
      </c>
      <c r="CV5" s="145" t="s">
        <v>108</v>
      </c>
      <c r="CW5" s="145" t="s">
        <v>159</v>
      </c>
      <c r="CX5" s="145" t="s">
        <v>52</v>
      </c>
      <c r="CY5" s="145" t="s">
        <v>161</v>
      </c>
      <c r="CZ5" s="145" t="s">
        <v>71</v>
      </c>
      <c r="DA5" s="145" t="s">
        <v>146</v>
      </c>
      <c r="DB5" s="145" t="s">
        <v>97</v>
      </c>
      <c r="DC5" s="145" t="s">
        <v>154</v>
      </c>
      <c r="DD5" s="145" t="s">
        <v>155</v>
      </c>
      <c r="DE5" s="145" t="s">
        <v>156</v>
      </c>
      <c r="DF5" s="145" t="s">
        <v>157</v>
      </c>
      <c r="DG5" s="145" t="s">
        <v>108</v>
      </c>
      <c r="DH5" s="145" t="s">
        <v>159</v>
      </c>
      <c r="DI5" s="145" t="s">
        <v>52</v>
      </c>
      <c r="DJ5" s="145" t="s">
        <v>161</v>
      </c>
      <c r="DK5" s="145" t="s">
        <v>146</v>
      </c>
      <c r="DL5" s="145" t="s">
        <v>97</v>
      </c>
      <c r="DM5" s="145" t="s">
        <v>154</v>
      </c>
      <c r="DN5" s="145" t="s">
        <v>155</v>
      </c>
      <c r="DO5" s="145" t="s">
        <v>156</v>
      </c>
      <c r="DP5" s="145" t="s">
        <v>157</v>
      </c>
      <c r="DQ5" s="145" t="s">
        <v>108</v>
      </c>
      <c r="DR5" s="145" t="s">
        <v>159</v>
      </c>
      <c r="DS5" s="145" t="s">
        <v>52</v>
      </c>
      <c r="DT5" s="145" t="s">
        <v>161</v>
      </c>
      <c r="DU5" s="145" t="s">
        <v>146</v>
      </c>
      <c r="DV5" s="145" t="s">
        <v>97</v>
      </c>
      <c r="DW5" s="145" t="s">
        <v>154</v>
      </c>
      <c r="DX5" s="145" t="s">
        <v>155</v>
      </c>
      <c r="DY5" s="145" t="s">
        <v>156</v>
      </c>
      <c r="DZ5" s="145" t="s">
        <v>157</v>
      </c>
      <c r="EA5" s="145" t="s">
        <v>108</v>
      </c>
      <c r="EB5" s="145" t="s">
        <v>159</v>
      </c>
      <c r="EC5" s="145" t="s">
        <v>52</v>
      </c>
      <c r="ED5" s="145" t="s">
        <v>161</v>
      </c>
      <c r="EE5" s="145" t="s">
        <v>146</v>
      </c>
      <c r="EF5" s="145" t="s">
        <v>97</v>
      </c>
      <c r="EG5" s="145" t="s">
        <v>154</v>
      </c>
      <c r="EH5" s="145" t="s">
        <v>155</v>
      </c>
      <c r="EI5" s="145" t="s">
        <v>156</v>
      </c>
      <c r="EJ5" s="145" t="s">
        <v>157</v>
      </c>
      <c r="EK5" s="145" t="s">
        <v>108</v>
      </c>
      <c r="EL5" s="145" t="s">
        <v>159</v>
      </c>
      <c r="EM5" s="145" t="s">
        <v>52</v>
      </c>
      <c r="EN5" s="145" t="s">
        <v>161</v>
      </c>
      <c r="EO5" s="145" t="s">
        <v>146</v>
      </c>
      <c r="EP5" s="145" t="s">
        <v>97</v>
      </c>
      <c r="EQ5" s="145" t="s">
        <v>154</v>
      </c>
      <c r="ER5" s="145" t="s">
        <v>155</v>
      </c>
      <c r="ES5" s="145" t="s">
        <v>156</v>
      </c>
      <c r="ET5" s="145" t="s">
        <v>157</v>
      </c>
      <c r="EU5" s="145" t="s">
        <v>108</v>
      </c>
      <c r="EV5" s="145" t="s">
        <v>159</v>
      </c>
      <c r="EW5" s="145" t="s">
        <v>52</v>
      </c>
      <c r="EX5" s="145" t="s">
        <v>161</v>
      </c>
      <c r="EY5" s="145" t="s">
        <v>71</v>
      </c>
      <c r="EZ5" s="145" t="s">
        <v>146</v>
      </c>
      <c r="FA5" s="145" t="s">
        <v>97</v>
      </c>
      <c r="FB5" s="145" t="s">
        <v>154</v>
      </c>
      <c r="FC5" s="145" t="s">
        <v>155</v>
      </c>
      <c r="FD5" s="145" t="s">
        <v>156</v>
      </c>
      <c r="FE5" s="145" t="s">
        <v>157</v>
      </c>
      <c r="FF5" s="145" t="s">
        <v>108</v>
      </c>
      <c r="FG5" s="145" t="s">
        <v>159</v>
      </c>
      <c r="FH5" s="145" t="s">
        <v>52</v>
      </c>
      <c r="FI5" s="145" t="s">
        <v>161</v>
      </c>
      <c r="FJ5" s="145" t="s">
        <v>146</v>
      </c>
      <c r="FK5" s="145" t="s">
        <v>97</v>
      </c>
      <c r="FL5" s="145" t="s">
        <v>154</v>
      </c>
      <c r="FM5" s="145" t="s">
        <v>155</v>
      </c>
      <c r="FN5" s="145" t="s">
        <v>156</v>
      </c>
      <c r="FO5" s="145" t="s">
        <v>157</v>
      </c>
      <c r="FP5" s="145" t="s">
        <v>108</v>
      </c>
      <c r="FQ5" s="145" t="s">
        <v>159</v>
      </c>
      <c r="FR5" s="145" t="s">
        <v>52</v>
      </c>
      <c r="FS5" s="145" t="s">
        <v>161</v>
      </c>
      <c r="FT5" s="145" t="s">
        <v>146</v>
      </c>
      <c r="FU5" s="145" t="s">
        <v>97</v>
      </c>
      <c r="FV5" s="145" t="s">
        <v>154</v>
      </c>
      <c r="FW5" s="145" t="s">
        <v>155</v>
      </c>
      <c r="FX5" s="145" t="s">
        <v>156</v>
      </c>
      <c r="FY5" s="145" t="s">
        <v>157</v>
      </c>
      <c r="FZ5" s="145" t="s">
        <v>108</v>
      </c>
      <c r="GA5" s="145" t="s">
        <v>159</v>
      </c>
      <c r="GB5" s="145" t="s">
        <v>52</v>
      </c>
      <c r="GC5" s="145" t="s">
        <v>161</v>
      </c>
      <c r="GD5" s="145" t="s">
        <v>146</v>
      </c>
      <c r="GE5" s="145" t="s">
        <v>97</v>
      </c>
      <c r="GF5" s="145" t="s">
        <v>154</v>
      </c>
      <c r="GG5" s="145" t="s">
        <v>155</v>
      </c>
      <c r="GH5" s="145" t="s">
        <v>156</v>
      </c>
      <c r="GI5" s="145" t="s">
        <v>157</v>
      </c>
      <c r="GJ5" s="145" t="s">
        <v>108</v>
      </c>
      <c r="GK5" s="145" t="s">
        <v>159</v>
      </c>
      <c r="GL5" s="145" t="s">
        <v>52</v>
      </c>
      <c r="GM5" s="145" t="s">
        <v>161</v>
      </c>
      <c r="GN5" s="145" t="s">
        <v>146</v>
      </c>
      <c r="GO5" s="145" t="s">
        <v>97</v>
      </c>
      <c r="GP5" s="145" t="s">
        <v>154</v>
      </c>
      <c r="GQ5" s="145" t="s">
        <v>155</v>
      </c>
      <c r="GR5" s="145" t="s">
        <v>156</v>
      </c>
      <c r="GS5" s="145" t="s">
        <v>157</v>
      </c>
      <c r="GT5" s="145" t="s">
        <v>108</v>
      </c>
      <c r="GU5" s="145" t="s">
        <v>159</v>
      </c>
      <c r="GV5" s="145" t="s">
        <v>52</v>
      </c>
      <c r="GW5" s="145" t="s">
        <v>161</v>
      </c>
      <c r="GX5" s="145" t="s">
        <v>71</v>
      </c>
      <c r="GY5" s="145" t="s">
        <v>146</v>
      </c>
      <c r="GZ5" s="145" t="s">
        <v>97</v>
      </c>
      <c r="HA5" s="145" t="s">
        <v>154</v>
      </c>
      <c r="HB5" s="145" t="s">
        <v>155</v>
      </c>
      <c r="HC5" s="145" t="s">
        <v>156</v>
      </c>
      <c r="HD5" s="145" t="s">
        <v>157</v>
      </c>
      <c r="HE5" s="145" t="s">
        <v>108</v>
      </c>
      <c r="HF5" s="145" t="s">
        <v>159</v>
      </c>
      <c r="HG5" s="145" t="s">
        <v>52</v>
      </c>
      <c r="HH5" s="145" t="s">
        <v>161</v>
      </c>
      <c r="HI5" s="145" t="s">
        <v>146</v>
      </c>
      <c r="HJ5" s="145" t="s">
        <v>97</v>
      </c>
      <c r="HK5" s="145" t="s">
        <v>154</v>
      </c>
      <c r="HL5" s="145" t="s">
        <v>155</v>
      </c>
      <c r="HM5" s="145" t="s">
        <v>156</v>
      </c>
      <c r="HN5" s="145" t="s">
        <v>157</v>
      </c>
      <c r="HO5" s="145" t="s">
        <v>108</v>
      </c>
      <c r="HP5" s="145" t="s">
        <v>159</v>
      </c>
      <c r="HQ5" s="145" t="s">
        <v>52</v>
      </c>
      <c r="HR5" s="145" t="s">
        <v>161</v>
      </c>
      <c r="HS5" s="145" t="s">
        <v>146</v>
      </c>
      <c r="HT5" s="145" t="s">
        <v>97</v>
      </c>
      <c r="HU5" s="145" t="s">
        <v>154</v>
      </c>
      <c r="HV5" s="145" t="s">
        <v>155</v>
      </c>
      <c r="HW5" s="145" t="s">
        <v>156</v>
      </c>
      <c r="HX5" s="145" t="s">
        <v>157</v>
      </c>
      <c r="HY5" s="145" t="s">
        <v>108</v>
      </c>
      <c r="HZ5" s="145" t="s">
        <v>159</v>
      </c>
      <c r="IA5" s="145" t="s">
        <v>52</v>
      </c>
      <c r="IB5" s="145" t="s">
        <v>161</v>
      </c>
      <c r="IC5" s="145" t="s">
        <v>146</v>
      </c>
      <c r="ID5" s="145" t="s">
        <v>97</v>
      </c>
      <c r="IE5" s="145" t="s">
        <v>154</v>
      </c>
      <c r="IF5" s="145" t="s">
        <v>155</v>
      </c>
      <c r="IG5" s="145" t="s">
        <v>156</v>
      </c>
      <c r="IH5" s="145" t="s">
        <v>157</v>
      </c>
      <c r="II5" s="145" t="s">
        <v>108</v>
      </c>
      <c r="IJ5" s="145" t="s">
        <v>159</v>
      </c>
      <c r="IK5" s="145" t="s">
        <v>52</v>
      </c>
      <c r="IL5" s="145" t="s">
        <v>161</v>
      </c>
      <c r="IM5" s="145" t="s">
        <v>146</v>
      </c>
      <c r="IN5" s="145" t="s">
        <v>97</v>
      </c>
      <c r="IO5" s="145" t="s">
        <v>154</v>
      </c>
      <c r="IP5" s="145" t="s">
        <v>155</v>
      </c>
      <c r="IQ5" s="145" t="s">
        <v>156</v>
      </c>
      <c r="IR5" s="145" t="s">
        <v>157</v>
      </c>
      <c r="IS5" s="145" t="s">
        <v>108</v>
      </c>
      <c r="IT5" s="145" t="s">
        <v>159</v>
      </c>
      <c r="IU5" s="145" t="s">
        <v>52</v>
      </c>
      <c r="IV5" s="145" t="s">
        <v>161</v>
      </c>
      <c r="IW5" s="145" t="s">
        <v>71</v>
      </c>
      <c r="IX5" s="145" t="s">
        <v>146</v>
      </c>
      <c r="IY5" s="145" t="s">
        <v>97</v>
      </c>
      <c r="IZ5" s="145" t="s">
        <v>154</v>
      </c>
      <c r="JA5" s="145" t="s">
        <v>155</v>
      </c>
      <c r="JB5" s="145" t="s">
        <v>156</v>
      </c>
      <c r="JC5" s="145" t="s">
        <v>157</v>
      </c>
      <c r="JD5" s="145" t="s">
        <v>108</v>
      </c>
      <c r="JE5" s="145" t="s">
        <v>159</v>
      </c>
      <c r="JF5" s="145" t="s">
        <v>52</v>
      </c>
      <c r="JG5" s="145" t="s">
        <v>161</v>
      </c>
      <c r="JH5" s="145" t="s">
        <v>146</v>
      </c>
      <c r="JI5" s="145" t="s">
        <v>97</v>
      </c>
      <c r="JJ5" s="145" t="s">
        <v>154</v>
      </c>
      <c r="JK5" s="145" t="s">
        <v>155</v>
      </c>
      <c r="JL5" s="145" t="s">
        <v>156</v>
      </c>
      <c r="JM5" s="145" t="s">
        <v>157</v>
      </c>
      <c r="JN5" s="145" t="s">
        <v>108</v>
      </c>
      <c r="JO5" s="145" t="s">
        <v>159</v>
      </c>
      <c r="JP5" s="145" t="s">
        <v>52</v>
      </c>
      <c r="JQ5" s="145" t="s">
        <v>161</v>
      </c>
      <c r="JR5" s="145" t="s">
        <v>146</v>
      </c>
      <c r="JS5" s="145" t="s">
        <v>97</v>
      </c>
      <c r="JT5" s="145" t="s">
        <v>154</v>
      </c>
      <c r="JU5" s="145" t="s">
        <v>155</v>
      </c>
      <c r="JV5" s="145" t="s">
        <v>156</v>
      </c>
      <c r="JW5" s="145" t="s">
        <v>157</v>
      </c>
      <c r="JX5" s="145" t="s">
        <v>108</v>
      </c>
      <c r="JY5" s="145" t="s">
        <v>159</v>
      </c>
      <c r="JZ5" s="145" t="s">
        <v>52</v>
      </c>
      <c r="KA5" s="145" t="s">
        <v>161</v>
      </c>
      <c r="KB5" s="145" t="s">
        <v>146</v>
      </c>
      <c r="KC5" s="145" t="s">
        <v>97</v>
      </c>
      <c r="KD5" s="145" t="s">
        <v>154</v>
      </c>
      <c r="KE5" s="145" t="s">
        <v>155</v>
      </c>
      <c r="KF5" s="145" t="s">
        <v>156</v>
      </c>
      <c r="KG5" s="145" t="s">
        <v>157</v>
      </c>
      <c r="KH5" s="145" t="s">
        <v>108</v>
      </c>
      <c r="KI5" s="145" t="s">
        <v>159</v>
      </c>
      <c r="KJ5" s="145" t="s">
        <v>52</v>
      </c>
      <c r="KK5" s="145" t="s">
        <v>161</v>
      </c>
      <c r="KL5" s="145" t="s">
        <v>146</v>
      </c>
      <c r="KM5" s="145" t="s">
        <v>97</v>
      </c>
      <c r="KN5" s="145" t="s">
        <v>154</v>
      </c>
      <c r="KO5" s="145" t="s">
        <v>155</v>
      </c>
      <c r="KP5" s="145" t="s">
        <v>156</v>
      </c>
      <c r="KQ5" s="145" t="s">
        <v>157</v>
      </c>
      <c r="KR5" s="145" t="s">
        <v>108</v>
      </c>
      <c r="KS5" s="145" t="s">
        <v>159</v>
      </c>
      <c r="KT5" s="145" t="s">
        <v>52</v>
      </c>
      <c r="KU5" s="145" t="s">
        <v>161</v>
      </c>
      <c r="KV5" s="145" t="s">
        <v>71</v>
      </c>
      <c r="KW5" s="145" t="s">
        <v>146</v>
      </c>
      <c r="KX5" s="145" t="s">
        <v>97</v>
      </c>
      <c r="KY5" s="145" t="s">
        <v>154</v>
      </c>
      <c r="KZ5" s="145" t="s">
        <v>155</v>
      </c>
      <c r="LA5" s="145" t="s">
        <v>156</v>
      </c>
      <c r="LB5" s="145" t="s">
        <v>157</v>
      </c>
      <c r="LC5" s="145" t="s">
        <v>108</v>
      </c>
      <c r="LD5" s="145" t="s">
        <v>159</v>
      </c>
      <c r="LE5" s="145" t="s">
        <v>52</v>
      </c>
      <c r="LF5" s="145" t="s">
        <v>161</v>
      </c>
      <c r="LG5" s="145" t="s">
        <v>146</v>
      </c>
      <c r="LH5" s="145" t="s">
        <v>97</v>
      </c>
      <c r="LI5" s="145" t="s">
        <v>154</v>
      </c>
      <c r="LJ5" s="145" t="s">
        <v>155</v>
      </c>
      <c r="LK5" s="145" t="s">
        <v>156</v>
      </c>
      <c r="LL5" s="145" t="s">
        <v>157</v>
      </c>
      <c r="LM5" s="145" t="s">
        <v>108</v>
      </c>
      <c r="LN5" s="145" t="s">
        <v>159</v>
      </c>
      <c r="LO5" s="145" t="s">
        <v>52</v>
      </c>
      <c r="LP5" s="145" t="s">
        <v>161</v>
      </c>
      <c r="LQ5" s="145" t="s">
        <v>146</v>
      </c>
      <c r="LR5" s="145" t="s">
        <v>97</v>
      </c>
      <c r="LS5" s="145" t="s">
        <v>154</v>
      </c>
      <c r="LT5" s="145" t="s">
        <v>155</v>
      </c>
      <c r="LU5" s="145" t="s">
        <v>156</v>
      </c>
      <c r="LV5" s="145" t="s">
        <v>157</v>
      </c>
      <c r="LW5" s="145" t="s">
        <v>108</v>
      </c>
      <c r="LX5" s="145" t="s">
        <v>159</v>
      </c>
      <c r="LY5" s="145" t="s">
        <v>52</v>
      </c>
      <c r="LZ5" s="145" t="s">
        <v>161</v>
      </c>
      <c r="MA5" s="145" t="s">
        <v>146</v>
      </c>
      <c r="MB5" s="145" t="s">
        <v>97</v>
      </c>
      <c r="MC5" s="145" t="s">
        <v>154</v>
      </c>
      <c r="MD5" s="145" t="s">
        <v>155</v>
      </c>
      <c r="ME5" s="145" t="s">
        <v>156</v>
      </c>
      <c r="MF5" s="145" t="s">
        <v>157</v>
      </c>
      <c r="MG5" s="145" t="s">
        <v>108</v>
      </c>
      <c r="MH5" s="145" t="s">
        <v>159</v>
      </c>
      <c r="MI5" s="145" t="s">
        <v>52</v>
      </c>
      <c r="MJ5" s="145" t="s">
        <v>161</v>
      </c>
      <c r="MK5" s="145" t="s">
        <v>146</v>
      </c>
      <c r="ML5" s="145" t="s">
        <v>97</v>
      </c>
      <c r="MM5" s="145" t="s">
        <v>154</v>
      </c>
      <c r="MN5" s="145" t="s">
        <v>155</v>
      </c>
      <c r="MO5" s="145" t="s">
        <v>156</v>
      </c>
      <c r="MP5" s="145" t="s">
        <v>157</v>
      </c>
      <c r="MQ5" s="145" t="s">
        <v>108</v>
      </c>
      <c r="MR5" s="145" t="s">
        <v>159</v>
      </c>
      <c r="MS5" s="145" t="s">
        <v>52</v>
      </c>
      <c r="MT5" s="145" t="s">
        <v>161</v>
      </c>
      <c r="MU5" s="145" t="s">
        <v>133</v>
      </c>
      <c r="MV5" s="145" t="s">
        <v>167</v>
      </c>
      <c r="MW5" s="145" t="s">
        <v>162</v>
      </c>
      <c r="MX5" s="145" t="s">
        <v>168</v>
      </c>
      <c r="MY5" s="145" t="s">
        <v>133</v>
      </c>
      <c r="MZ5" s="145" t="s">
        <v>167</v>
      </c>
      <c r="NA5" s="145" t="s">
        <v>162</v>
      </c>
      <c r="NB5" s="145" t="s">
        <v>168</v>
      </c>
      <c r="NC5" s="145" t="s">
        <v>133</v>
      </c>
      <c r="ND5" s="145" t="s">
        <v>167</v>
      </c>
      <c r="NE5" s="145" t="s">
        <v>162</v>
      </c>
      <c r="NF5" s="145" t="s">
        <v>168</v>
      </c>
      <c r="NG5" s="145" t="s">
        <v>133</v>
      </c>
      <c r="NH5" s="145" t="s">
        <v>167</v>
      </c>
      <c r="NI5" s="145" t="s">
        <v>162</v>
      </c>
      <c r="NJ5" s="145" t="s">
        <v>168</v>
      </c>
    </row>
    <row r="6" spans="1:374" s="117" customFormat="1" ht="54">
      <c r="A6" s="118" t="s">
        <v>169</v>
      </c>
      <c r="B6" s="124" t="str">
        <f t="shared" ref="B6:AX6" si="1">B7</f>
        <v>2017</v>
      </c>
      <c r="C6" s="124" t="str">
        <f t="shared" si="1"/>
        <v>013714</v>
      </c>
      <c r="D6" s="124" t="str">
        <f t="shared" si="1"/>
        <v>47</v>
      </c>
      <c r="E6" s="124" t="str">
        <f t="shared" si="1"/>
        <v>04</v>
      </c>
      <c r="F6" s="124" t="str">
        <f t="shared" si="1"/>
        <v>0</v>
      </c>
      <c r="G6" s="124" t="str">
        <f t="shared" si="1"/>
        <v>000</v>
      </c>
      <c r="H6" s="124" t="str">
        <f t="shared" si="1"/>
        <v>北海道　せたな町</v>
      </c>
      <c r="I6" s="124" t="str">
        <f t="shared" si="1"/>
        <v>法非適用</v>
      </c>
      <c r="J6" s="124" t="str">
        <f t="shared" si="1"/>
        <v>電気事業</v>
      </c>
      <c r="K6" s="124" t="str">
        <f t="shared" si="1"/>
        <v>非設置</v>
      </c>
      <c r="L6" s="149" t="str">
        <f t="shared" si="1"/>
        <v>該当数値なし</v>
      </c>
      <c r="M6" s="151" t="str">
        <f t="shared" si="1"/>
        <v>-</v>
      </c>
      <c r="N6" s="151" t="str">
        <f t="shared" si="1"/>
        <v>-</v>
      </c>
      <c r="O6" s="151">
        <f t="shared" si="1"/>
        <v>1</v>
      </c>
      <c r="P6" s="151" t="str">
        <f t="shared" si="1"/>
        <v>-</v>
      </c>
      <c r="Q6" s="151" t="str">
        <f t="shared" si="1"/>
        <v>-</v>
      </c>
      <c r="R6" s="153" t="str">
        <f t="shared" si="1"/>
        <v>平成35年12月31日　せたな町洋上風力発電所</v>
      </c>
      <c r="S6" s="155" t="str">
        <f t="shared" si="1"/>
        <v>平成35年12月31日　せたな町洋上風力発電所</v>
      </c>
      <c r="T6" s="124" t="str">
        <f t="shared" si="1"/>
        <v>無</v>
      </c>
      <c r="U6" s="155" t="str">
        <f t="shared" si="1"/>
        <v>北海道電力株式会社</v>
      </c>
      <c r="V6" s="149" t="str">
        <f t="shared" si="1"/>
        <v>-</v>
      </c>
      <c r="W6" s="151" t="str">
        <f t="shared" si="1"/>
        <v>-</v>
      </c>
      <c r="X6" s="151" t="str">
        <f t="shared" si="1"/>
        <v>-</v>
      </c>
      <c r="Y6" s="151" t="str">
        <f t="shared" si="1"/>
        <v>-</v>
      </c>
      <c r="Z6" s="151" t="str">
        <f t="shared" si="1"/>
        <v>-</v>
      </c>
      <c r="AA6" s="151" t="str">
        <f t="shared" si="1"/>
        <v>-</v>
      </c>
      <c r="AB6" s="151" t="str">
        <f t="shared" si="1"/>
        <v>-</v>
      </c>
      <c r="AC6" s="151" t="str">
        <f t="shared" si="1"/>
        <v>-</v>
      </c>
      <c r="AD6" s="151" t="str">
        <f t="shared" si="1"/>
        <v>-</v>
      </c>
      <c r="AE6" s="151" t="str">
        <f t="shared" si="1"/>
        <v>-</v>
      </c>
      <c r="AF6" s="151" t="str">
        <f t="shared" si="1"/>
        <v>-</v>
      </c>
      <c r="AG6" s="151">
        <f t="shared" si="1"/>
        <v>2923</v>
      </c>
      <c r="AH6" s="151">
        <f t="shared" si="1"/>
        <v>3325</v>
      </c>
      <c r="AI6" s="151">
        <f t="shared" si="1"/>
        <v>2559</v>
      </c>
      <c r="AJ6" s="151">
        <f t="shared" si="1"/>
        <v>3950</v>
      </c>
      <c r="AK6" s="151">
        <f t="shared" si="1"/>
        <v>3160</v>
      </c>
      <c r="AL6" s="151" t="str">
        <f t="shared" si="1"/>
        <v>-</v>
      </c>
      <c r="AM6" s="151" t="str">
        <f t="shared" si="1"/>
        <v>-</v>
      </c>
      <c r="AN6" s="151" t="str">
        <f t="shared" si="1"/>
        <v>-</v>
      </c>
      <c r="AO6" s="151" t="str">
        <f t="shared" si="1"/>
        <v>-</v>
      </c>
      <c r="AP6" s="151" t="str">
        <f t="shared" si="1"/>
        <v>-</v>
      </c>
      <c r="AQ6" s="151">
        <f t="shared" si="1"/>
        <v>2923</v>
      </c>
      <c r="AR6" s="151">
        <f t="shared" si="1"/>
        <v>3325</v>
      </c>
      <c r="AS6" s="151">
        <f t="shared" si="1"/>
        <v>2559</v>
      </c>
      <c r="AT6" s="151">
        <f t="shared" si="1"/>
        <v>3950</v>
      </c>
      <c r="AU6" s="151">
        <f t="shared" si="1"/>
        <v>3160</v>
      </c>
      <c r="AV6" s="151" t="str">
        <f t="shared" si="1"/>
        <v>-</v>
      </c>
      <c r="AW6" s="151">
        <f t="shared" si="1"/>
        <v>47116</v>
      </c>
      <c r="AX6" s="151">
        <f t="shared" si="1"/>
        <v>47116</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54">
      <c r="A7" s="118"/>
      <c r="B7" s="125" t="s">
        <v>170</v>
      </c>
      <c r="C7" s="125" t="s">
        <v>16</v>
      </c>
      <c r="D7" s="125" t="s">
        <v>98</v>
      </c>
      <c r="E7" s="125" t="s">
        <v>137</v>
      </c>
      <c r="F7" s="125" t="s">
        <v>173</v>
      </c>
      <c r="G7" s="125" t="s">
        <v>175</v>
      </c>
      <c r="H7" s="125" t="s">
        <v>26</v>
      </c>
      <c r="I7" s="125" t="s">
        <v>59</v>
      </c>
      <c r="J7" s="125" t="s">
        <v>176</v>
      </c>
      <c r="K7" s="125" t="s">
        <v>179</v>
      </c>
      <c r="L7" s="150" t="s">
        <v>158</v>
      </c>
      <c r="M7" s="152" t="s">
        <v>174</v>
      </c>
      <c r="N7" s="152" t="s">
        <v>174</v>
      </c>
      <c r="O7" s="152">
        <v>1</v>
      </c>
      <c r="P7" s="152" t="s">
        <v>174</v>
      </c>
      <c r="Q7" s="152" t="s">
        <v>174</v>
      </c>
      <c r="R7" s="154" t="s">
        <v>180</v>
      </c>
      <c r="S7" s="154" t="s">
        <v>180</v>
      </c>
      <c r="T7" s="125" t="s">
        <v>183</v>
      </c>
      <c r="U7" s="154" t="s">
        <v>178</v>
      </c>
      <c r="V7" s="150" t="s">
        <v>174</v>
      </c>
      <c r="W7" s="152" t="s">
        <v>174</v>
      </c>
      <c r="X7" s="152" t="s">
        <v>174</v>
      </c>
      <c r="Y7" s="152" t="s">
        <v>174</v>
      </c>
      <c r="Z7" s="152" t="s">
        <v>174</v>
      </c>
      <c r="AA7" s="152" t="s">
        <v>174</v>
      </c>
      <c r="AB7" s="152" t="s">
        <v>174</v>
      </c>
      <c r="AC7" s="152" t="s">
        <v>174</v>
      </c>
      <c r="AD7" s="152" t="s">
        <v>174</v>
      </c>
      <c r="AE7" s="152" t="s">
        <v>174</v>
      </c>
      <c r="AF7" s="152" t="s">
        <v>174</v>
      </c>
      <c r="AG7" s="152">
        <v>2923</v>
      </c>
      <c r="AH7" s="152">
        <v>3325</v>
      </c>
      <c r="AI7" s="152">
        <v>2559</v>
      </c>
      <c r="AJ7" s="152">
        <v>3950</v>
      </c>
      <c r="AK7" s="152">
        <v>3160</v>
      </c>
      <c r="AL7" s="152" t="s">
        <v>174</v>
      </c>
      <c r="AM7" s="152" t="s">
        <v>174</v>
      </c>
      <c r="AN7" s="152" t="s">
        <v>174</v>
      </c>
      <c r="AO7" s="152" t="s">
        <v>174</v>
      </c>
      <c r="AP7" s="152" t="s">
        <v>174</v>
      </c>
      <c r="AQ7" s="152">
        <v>2923</v>
      </c>
      <c r="AR7" s="152">
        <v>3325</v>
      </c>
      <c r="AS7" s="152">
        <v>2559</v>
      </c>
      <c r="AT7" s="152">
        <v>3950</v>
      </c>
      <c r="AU7" s="152">
        <v>3160</v>
      </c>
      <c r="AV7" s="152" t="s">
        <v>174</v>
      </c>
      <c r="AW7" s="152">
        <v>47116</v>
      </c>
      <c r="AX7" s="152">
        <v>47116</v>
      </c>
      <c r="AY7" s="150">
        <v>91.4</v>
      </c>
      <c r="AZ7" s="150">
        <v>102.1</v>
      </c>
      <c r="BA7" s="150">
        <v>81.099999999999994</v>
      </c>
      <c r="BB7" s="150">
        <v>113.6</v>
      </c>
      <c r="BC7" s="150">
        <v>85.4</v>
      </c>
      <c r="BD7" s="150">
        <v>164.1</v>
      </c>
      <c r="BE7" s="150">
        <v>124.4</v>
      </c>
      <c r="BF7" s="150">
        <v>118.8</v>
      </c>
      <c r="BG7" s="150">
        <v>88.8</v>
      </c>
      <c r="BH7" s="150">
        <v>121.3</v>
      </c>
      <c r="BI7" s="150">
        <v>100</v>
      </c>
      <c r="BJ7" s="150">
        <v>297.60000000000002</v>
      </c>
      <c r="BK7" s="150">
        <v>301.2</v>
      </c>
      <c r="BL7" s="150">
        <v>255.6</v>
      </c>
      <c r="BM7" s="150">
        <v>298.60000000000002</v>
      </c>
      <c r="BN7" s="150">
        <v>204.2</v>
      </c>
      <c r="BO7" s="150">
        <v>366.9</v>
      </c>
      <c r="BP7" s="150">
        <v>324.60000000000002</v>
      </c>
      <c r="BQ7" s="150">
        <v>255.4</v>
      </c>
      <c r="BR7" s="150">
        <v>269.8</v>
      </c>
      <c r="BS7" s="150">
        <v>247.9</v>
      </c>
      <c r="BT7" s="150">
        <v>100</v>
      </c>
      <c r="BU7" s="150" t="s">
        <v>174</v>
      </c>
      <c r="BV7" s="150" t="s">
        <v>174</v>
      </c>
      <c r="BW7" s="150" t="s">
        <v>174</v>
      </c>
      <c r="BX7" s="150" t="s">
        <v>174</v>
      </c>
      <c r="BY7" s="150" t="s">
        <v>174</v>
      </c>
      <c r="BZ7" s="150" t="s">
        <v>174</v>
      </c>
      <c r="CA7" s="150" t="s">
        <v>174</v>
      </c>
      <c r="CB7" s="150" t="s">
        <v>174</v>
      </c>
      <c r="CC7" s="150" t="s">
        <v>174</v>
      </c>
      <c r="CD7" s="150" t="s">
        <v>174</v>
      </c>
      <c r="CE7" s="150" t="s">
        <v>174</v>
      </c>
      <c r="CF7" s="150">
        <v>17123.2</v>
      </c>
      <c r="CG7" s="150">
        <v>15777.4</v>
      </c>
      <c r="CH7" s="150">
        <v>19849.900000000001</v>
      </c>
      <c r="CI7" s="150">
        <v>14171.1</v>
      </c>
      <c r="CJ7" s="150">
        <v>18859.8</v>
      </c>
      <c r="CK7" s="150">
        <v>11717.4</v>
      </c>
      <c r="CL7" s="150">
        <v>17642.5</v>
      </c>
      <c r="CM7" s="150">
        <v>18815.8</v>
      </c>
      <c r="CN7" s="150">
        <v>22847.9</v>
      </c>
      <c r="CO7" s="150">
        <v>19210.5</v>
      </c>
      <c r="CP7" s="152">
        <v>30374</v>
      </c>
      <c r="CQ7" s="152">
        <v>35773</v>
      </c>
      <c r="CR7" s="152">
        <v>25083</v>
      </c>
      <c r="CS7" s="152">
        <v>42294</v>
      </c>
      <c r="CT7" s="152">
        <v>25960</v>
      </c>
      <c r="CU7" s="152">
        <v>108538</v>
      </c>
      <c r="CV7" s="152">
        <v>58539</v>
      </c>
      <c r="CW7" s="152">
        <v>37685</v>
      </c>
      <c r="CX7" s="152">
        <v>2390</v>
      </c>
      <c r="CY7" s="152">
        <v>32739</v>
      </c>
      <c r="CZ7" s="152">
        <v>1200</v>
      </c>
      <c r="DA7" s="150">
        <v>27.8</v>
      </c>
      <c r="DB7" s="150">
        <v>31.6</v>
      </c>
      <c r="DC7" s="150">
        <v>24.3</v>
      </c>
      <c r="DD7" s="150">
        <v>37.6</v>
      </c>
      <c r="DE7" s="150">
        <v>30.1</v>
      </c>
      <c r="DF7" s="150">
        <v>35.9</v>
      </c>
      <c r="DG7" s="150">
        <v>35.299999999999997</v>
      </c>
      <c r="DH7" s="150">
        <v>32.299999999999997</v>
      </c>
      <c r="DI7" s="150">
        <v>35.799999999999997</v>
      </c>
      <c r="DJ7" s="150">
        <v>31.7</v>
      </c>
      <c r="DK7" s="150">
        <v>27.6</v>
      </c>
      <c r="DL7" s="150">
        <v>40.6</v>
      </c>
      <c r="DM7" s="150">
        <v>22.8</v>
      </c>
      <c r="DN7" s="150">
        <v>39.1</v>
      </c>
      <c r="DO7" s="150">
        <v>36.200000000000003</v>
      </c>
      <c r="DP7" s="150">
        <v>23</v>
      </c>
      <c r="DQ7" s="150">
        <v>14.6</v>
      </c>
      <c r="DR7" s="150">
        <v>17.3</v>
      </c>
      <c r="DS7" s="150">
        <v>14.6</v>
      </c>
      <c r="DT7" s="150">
        <v>11.9</v>
      </c>
      <c r="DU7" s="150">
        <v>364.1</v>
      </c>
      <c r="DV7" s="150">
        <v>250.8</v>
      </c>
      <c r="DW7" s="150">
        <v>246.1</v>
      </c>
      <c r="DX7" s="150">
        <v>107.1</v>
      </c>
      <c r="DY7" s="150">
        <v>67.400000000000006</v>
      </c>
      <c r="DZ7" s="150">
        <v>106.8</v>
      </c>
      <c r="EA7" s="150">
        <v>102</v>
      </c>
      <c r="EB7" s="150">
        <v>100.7</v>
      </c>
      <c r="EC7" s="150">
        <v>100.1</v>
      </c>
      <c r="ED7" s="150">
        <v>132.80000000000001</v>
      </c>
      <c r="EE7" s="150" t="s">
        <v>174</v>
      </c>
      <c r="EF7" s="150" t="s">
        <v>174</v>
      </c>
      <c r="EG7" s="150" t="s">
        <v>174</v>
      </c>
      <c r="EH7" s="150" t="s">
        <v>174</v>
      </c>
      <c r="EI7" s="150" t="s">
        <v>174</v>
      </c>
      <c r="EJ7" s="150" t="s">
        <v>174</v>
      </c>
      <c r="EK7" s="150" t="s">
        <v>174</v>
      </c>
      <c r="EL7" s="150" t="s">
        <v>174</v>
      </c>
      <c r="EM7" s="150" t="s">
        <v>174</v>
      </c>
      <c r="EN7" s="150" t="s">
        <v>174</v>
      </c>
      <c r="EO7" s="150">
        <v>100</v>
      </c>
      <c r="EP7" s="150">
        <v>100</v>
      </c>
      <c r="EQ7" s="150">
        <v>100</v>
      </c>
      <c r="ER7" s="150">
        <v>100</v>
      </c>
      <c r="ES7" s="150">
        <v>100</v>
      </c>
      <c r="ET7" s="150">
        <v>61.5</v>
      </c>
      <c r="EU7" s="150">
        <v>74.599999999999994</v>
      </c>
      <c r="EV7" s="150">
        <v>77.099999999999994</v>
      </c>
      <c r="EW7" s="150">
        <v>79.8</v>
      </c>
      <c r="EX7" s="150">
        <v>88</v>
      </c>
      <c r="EY7" s="152" t="s">
        <v>174</v>
      </c>
      <c r="EZ7" s="150" t="s">
        <v>174</v>
      </c>
      <c r="FA7" s="150" t="s">
        <v>174</v>
      </c>
      <c r="FB7" s="150" t="s">
        <v>174</v>
      </c>
      <c r="FC7" s="150" t="s">
        <v>174</v>
      </c>
      <c r="FD7" s="150" t="s">
        <v>174</v>
      </c>
      <c r="FE7" s="150">
        <v>64</v>
      </c>
      <c r="FF7" s="150">
        <v>56.1</v>
      </c>
      <c r="FG7" s="150">
        <v>61.8</v>
      </c>
      <c r="FH7" s="150">
        <v>61.6</v>
      </c>
      <c r="FI7" s="150">
        <v>57.3</v>
      </c>
      <c r="FJ7" s="150" t="s">
        <v>174</v>
      </c>
      <c r="FK7" s="150" t="s">
        <v>174</v>
      </c>
      <c r="FL7" s="150" t="s">
        <v>174</v>
      </c>
      <c r="FM7" s="150" t="s">
        <v>174</v>
      </c>
      <c r="FN7" s="150" t="s">
        <v>174</v>
      </c>
      <c r="FO7" s="150">
        <v>22.1</v>
      </c>
      <c r="FP7" s="150">
        <v>16.7</v>
      </c>
      <c r="FQ7" s="150">
        <v>8.6999999999999993</v>
      </c>
      <c r="FR7" s="150">
        <v>5.7</v>
      </c>
      <c r="FS7" s="150">
        <v>4.2</v>
      </c>
      <c r="FT7" s="150" t="s">
        <v>174</v>
      </c>
      <c r="FU7" s="150" t="s">
        <v>174</v>
      </c>
      <c r="FV7" s="150" t="s">
        <v>174</v>
      </c>
      <c r="FW7" s="150" t="s">
        <v>174</v>
      </c>
      <c r="FX7" s="150" t="s">
        <v>174</v>
      </c>
      <c r="FY7" s="150">
        <v>279.2</v>
      </c>
      <c r="FZ7" s="150">
        <v>333.7</v>
      </c>
      <c r="GA7" s="150">
        <v>351.4</v>
      </c>
      <c r="GB7" s="150">
        <v>390.3</v>
      </c>
      <c r="GC7" s="150">
        <v>394.9</v>
      </c>
      <c r="GD7" s="150" t="s">
        <v>174</v>
      </c>
      <c r="GE7" s="150" t="s">
        <v>174</v>
      </c>
      <c r="GF7" s="150" t="s">
        <v>174</v>
      </c>
      <c r="GG7" s="150" t="s">
        <v>174</v>
      </c>
      <c r="GH7" s="150" t="s">
        <v>174</v>
      </c>
      <c r="GI7" s="150" t="s">
        <v>174</v>
      </c>
      <c r="GJ7" s="150" t="s">
        <v>174</v>
      </c>
      <c r="GK7" s="150" t="s">
        <v>174</v>
      </c>
      <c r="GL7" s="150" t="s">
        <v>174</v>
      </c>
      <c r="GM7" s="150" t="s">
        <v>174</v>
      </c>
      <c r="GN7" s="150" t="s">
        <v>174</v>
      </c>
      <c r="GO7" s="150" t="s">
        <v>174</v>
      </c>
      <c r="GP7" s="150" t="s">
        <v>174</v>
      </c>
      <c r="GQ7" s="150" t="s">
        <v>174</v>
      </c>
      <c r="GR7" s="150" t="s">
        <v>174</v>
      </c>
      <c r="GS7" s="150">
        <v>56.2</v>
      </c>
      <c r="GT7" s="150">
        <v>58.4</v>
      </c>
      <c r="GU7" s="150">
        <v>80.599999999999994</v>
      </c>
      <c r="GV7" s="150">
        <v>85.6</v>
      </c>
      <c r="GW7" s="150">
        <v>92</v>
      </c>
      <c r="GX7" s="152" t="s">
        <v>174</v>
      </c>
      <c r="GY7" s="150" t="s">
        <v>174</v>
      </c>
      <c r="GZ7" s="150" t="s">
        <v>174</v>
      </c>
      <c r="HA7" s="150" t="s">
        <v>174</v>
      </c>
      <c r="HB7" s="150" t="s">
        <v>174</v>
      </c>
      <c r="HC7" s="150" t="s">
        <v>174</v>
      </c>
      <c r="HD7" s="150">
        <v>48</v>
      </c>
      <c r="HE7" s="150">
        <v>48.9</v>
      </c>
      <c r="HF7" s="150">
        <v>47.8</v>
      </c>
      <c r="HG7" s="150">
        <v>53.5</v>
      </c>
      <c r="HH7" s="150">
        <v>62.3</v>
      </c>
      <c r="HI7" s="150" t="s">
        <v>174</v>
      </c>
      <c r="HJ7" s="150" t="s">
        <v>174</v>
      </c>
      <c r="HK7" s="150" t="s">
        <v>174</v>
      </c>
      <c r="HL7" s="150" t="s">
        <v>174</v>
      </c>
      <c r="HM7" s="150" t="s">
        <v>174</v>
      </c>
      <c r="HN7" s="150">
        <v>11.8</v>
      </c>
      <c r="HO7" s="150">
        <v>5.5</v>
      </c>
      <c r="HP7" s="150">
        <v>13.8</v>
      </c>
      <c r="HQ7" s="150">
        <v>9.4</v>
      </c>
      <c r="HR7" s="150">
        <v>8.1999999999999993</v>
      </c>
      <c r="HS7" s="150" t="s">
        <v>174</v>
      </c>
      <c r="HT7" s="150" t="s">
        <v>174</v>
      </c>
      <c r="HU7" s="150" t="s">
        <v>174</v>
      </c>
      <c r="HV7" s="150" t="s">
        <v>174</v>
      </c>
      <c r="HW7" s="150" t="s">
        <v>174</v>
      </c>
      <c r="HX7" s="150">
        <v>21.2</v>
      </c>
      <c r="HY7" s="150">
        <v>14.4</v>
      </c>
      <c r="HZ7" s="150">
        <v>11.3</v>
      </c>
      <c r="IA7" s="150">
        <v>0.5</v>
      </c>
      <c r="IB7" s="150">
        <v>16.7</v>
      </c>
      <c r="IC7" s="150" t="s">
        <v>174</v>
      </c>
      <c r="ID7" s="150" t="s">
        <v>174</v>
      </c>
      <c r="IE7" s="150" t="s">
        <v>174</v>
      </c>
      <c r="IF7" s="150" t="s">
        <v>174</v>
      </c>
      <c r="IG7" s="150" t="s">
        <v>174</v>
      </c>
      <c r="IH7" s="150" t="s">
        <v>174</v>
      </c>
      <c r="II7" s="150" t="s">
        <v>174</v>
      </c>
      <c r="IJ7" s="150" t="s">
        <v>174</v>
      </c>
      <c r="IK7" s="150" t="s">
        <v>174</v>
      </c>
      <c r="IL7" s="150" t="s">
        <v>174</v>
      </c>
      <c r="IM7" s="150" t="s">
        <v>174</v>
      </c>
      <c r="IN7" s="150" t="s">
        <v>174</v>
      </c>
      <c r="IO7" s="150" t="s">
        <v>174</v>
      </c>
      <c r="IP7" s="150" t="s">
        <v>174</v>
      </c>
      <c r="IQ7" s="150" t="s">
        <v>174</v>
      </c>
      <c r="IR7" s="150">
        <v>44.9</v>
      </c>
      <c r="IS7" s="150">
        <v>55.8</v>
      </c>
      <c r="IT7" s="150">
        <v>57.2</v>
      </c>
      <c r="IU7" s="150">
        <v>54.1</v>
      </c>
      <c r="IV7" s="150">
        <v>58.2</v>
      </c>
      <c r="IW7" s="152">
        <v>1200</v>
      </c>
      <c r="IX7" s="150">
        <v>27.8</v>
      </c>
      <c r="IY7" s="150">
        <v>31.6</v>
      </c>
      <c r="IZ7" s="150">
        <v>24.3</v>
      </c>
      <c r="JA7" s="150">
        <v>37.6</v>
      </c>
      <c r="JB7" s="150">
        <v>30.1</v>
      </c>
      <c r="JC7" s="150">
        <v>19.600000000000001</v>
      </c>
      <c r="JD7" s="150">
        <v>18.5</v>
      </c>
      <c r="JE7" s="150">
        <v>16.100000000000001</v>
      </c>
      <c r="JF7" s="150">
        <v>19.600000000000001</v>
      </c>
      <c r="JG7" s="150">
        <v>17.899999999999999</v>
      </c>
      <c r="JH7" s="150">
        <v>27.6</v>
      </c>
      <c r="JI7" s="150">
        <v>40.6</v>
      </c>
      <c r="JJ7" s="150">
        <v>22.8</v>
      </c>
      <c r="JK7" s="150">
        <v>39.1</v>
      </c>
      <c r="JL7" s="150">
        <v>36.200000000000003</v>
      </c>
      <c r="JM7" s="150">
        <v>45.4</v>
      </c>
      <c r="JN7" s="150">
        <v>46.6</v>
      </c>
      <c r="JO7" s="150">
        <v>48.3</v>
      </c>
      <c r="JP7" s="150">
        <v>48.2</v>
      </c>
      <c r="JQ7" s="150">
        <v>34.5</v>
      </c>
      <c r="JR7" s="150">
        <v>364.1</v>
      </c>
      <c r="JS7" s="150">
        <v>250.8</v>
      </c>
      <c r="JT7" s="150">
        <v>246.1</v>
      </c>
      <c r="JU7" s="150">
        <v>107.1</v>
      </c>
      <c r="JV7" s="150">
        <v>67.400000000000006</v>
      </c>
      <c r="JW7" s="150">
        <v>178.4</v>
      </c>
      <c r="JX7" s="150">
        <v>146.19999999999999</v>
      </c>
      <c r="JY7" s="150">
        <v>137.1</v>
      </c>
      <c r="JZ7" s="150">
        <v>83.3</v>
      </c>
      <c r="KA7" s="150">
        <v>61.6</v>
      </c>
      <c r="KB7" s="150" t="s">
        <v>174</v>
      </c>
      <c r="KC7" s="150" t="s">
        <v>174</v>
      </c>
      <c r="KD7" s="150" t="s">
        <v>174</v>
      </c>
      <c r="KE7" s="150" t="s">
        <v>174</v>
      </c>
      <c r="KF7" s="150" t="s">
        <v>174</v>
      </c>
      <c r="KG7" s="150" t="s">
        <v>174</v>
      </c>
      <c r="KH7" s="150" t="s">
        <v>174</v>
      </c>
      <c r="KI7" s="150" t="s">
        <v>174</v>
      </c>
      <c r="KJ7" s="150" t="s">
        <v>174</v>
      </c>
      <c r="KK7" s="150" t="s">
        <v>174</v>
      </c>
      <c r="KL7" s="150">
        <v>100</v>
      </c>
      <c r="KM7" s="150">
        <v>100</v>
      </c>
      <c r="KN7" s="150">
        <v>100</v>
      </c>
      <c r="KO7" s="150">
        <v>100</v>
      </c>
      <c r="KP7" s="150">
        <v>100</v>
      </c>
      <c r="KQ7" s="150">
        <v>86.6</v>
      </c>
      <c r="KR7" s="150">
        <v>98.4</v>
      </c>
      <c r="KS7" s="150">
        <v>98.4</v>
      </c>
      <c r="KT7" s="150">
        <v>99.1</v>
      </c>
      <c r="KU7" s="150">
        <v>98.8</v>
      </c>
      <c r="KV7" s="152" t="s">
        <v>174</v>
      </c>
      <c r="KW7" s="150" t="s">
        <v>174</v>
      </c>
      <c r="KX7" s="150" t="s">
        <v>174</v>
      </c>
      <c r="KY7" s="150" t="s">
        <v>174</v>
      </c>
      <c r="KZ7" s="150" t="s">
        <v>174</v>
      </c>
      <c r="LA7" s="150" t="s">
        <v>174</v>
      </c>
      <c r="LB7" s="150">
        <v>6.4</v>
      </c>
      <c r="LC7" s="150">
        <v>13.7</v>
      </c>
      <c r="LD7" s="150">
        <v>12</v>
      </c>
      <c r="LE7" s="150">
        <v>14.5</v>
      </c>
      <c r="LF7" s="150">
        <v>14.9</v>
      </c>
      <c r="LG7" s="150" t="s">
        <v>174</v>
      </c>
      <c r="LH7" s="150" t="s">
        <v>174</v>
      </c>
      <c r="LI7" s="150" t="s">
        <v>174</v>
      </c>
      <c r="LJ7" s="150" t="s">
        <v>174</v>
      </c>
      <c r="LK7" s="150" t="s">
        <v>174</v>
      </c>
      <c r="LL7" s="150">
        <v>0.2</v>
      </c>
      <c r="LM7" s="150">
        <v>2.5</v>
      </c>
      <c r="LN7" s="150">
        <v>0.3</v>
      </c>
      <c r="LO7" s="150">
        <v>0.3</v>
      </c>
      <c r="LP7" s="150">
        <v>0.3</v>
      </c>
      <c r="LQ7" s="150" t="s">
        <v>174</v>
      </c>
      <c r="LR7" s="150" t="s">
        <v>174</v>
      </c>
      <c r="LS7" s="150" t="s">
        <v>174</v>
      </c>
      <c r="LT7" s="150" t="s">
        <v>174</v>
      </c>
      <c r="LU7" s="150" t="s">
        <v>174</v>
      </c>
      <c r="LV7" s="150">
        <v>448</v>
      </c>
      <c r="LW7" s="150">
        <v>259</v>
      </c>
      <c r="LX7" s="150">
        <v>197.2</v>
      </c>
      <c r="LY7" s="150">
        <v>184.6</v>
      </c>
      <c r="LZ7" s="150">
        <v>174.5</v>
      </c>
      <c r="MA7" s="150" t="s">
        <v>174</v>
      </c>
      <c r="MB7" s="150" t="s">
        <v>174</v>
      </c>
      <c r="MC7" s="150" t="s">
        <v>174</v>
      </c>
      <c r="MD7" s="150" t="s">
        <v>174</v>
      </c>
      <c r="ME7" s="150" t="s">
        <v>174</v>
      </c>
      <c r="MF7" s="150" t="s">
        <v>174</v>
      </c>
      <c r="MG7" s="150" t="s">
        <v>174</v>
      </c>
      <c r="MH7" s="150" t="s">
        <v>174</v>
      </c>
      <c r="MI7" s="150" t="s">
        <v>174</v>
      </c>
      <c r="MJ7" s="150" t="s">
        <v>174</v>
      </c>
      <c r="MK7" s="150" t="s">
        <v>174</v>
      </c>
      <c r="ML7" s="150" t="s">
        <v>174</v>
      </c>
      <c r="MM7" s="150" t="s">
        <v>174</v>
      </c>
      <c r="MN7" s="150" t="s">
        <v>174</v>
      </c>
      <c r="MO7" s="150" t="s">
        <v>174</v>
      </c>
      <c r="MP7" s="150">
        <v>100</v>
      </c>
      <c r="MQ7" s="150">
        <v>100</v>
      </c>
      <c r="MR7" s="150">
        <v>98.2</v>
      </c>
      <c r="MS7" s="150">
        <v>98.8</v>
      </c>
      <c r="MT7" s="150">
        <v>98.3</v>
      </c>
      <c r="MU7" s="150" t="s">
        <v>174</v>
      </c>
      <c r="MV7" s="150" t="s">
        <v>174</v>
      </c>
      <c r="MW7" s="150" t="s">
        <v>174</v>
      </c>
      <c r="MX7" s="150" t="s">
        <v>174</v>
      </c>
      <c r="MY7" s="150" t="s">
        <v>174</v>
      </c>
      <c r="MZ7" s="150" t="s">
        <v>174</v>
      </c>
      <c r="NA7" s="150" t="s">
        <v>174</v>
      </c>
      <c r="NB7" s="150" t="s">
        <v>174</v>
      </c>
      <c r="NC7" s="150">
        <v>1</v>
      </c>
      <c r="ND7" s="150">
        <v>1</v>
      </c>
      <c r="NE7" s="150">
        <v>1</v>
      </c>
      <c r="NF7" s="150">
        <v>1</v>
      </c>
      <c r="NG7" s="150" t="s">
        <v>174</v>
      </c>
      <c r="NH7" s="150" t="s">
        <v>174</v>
      </c>
      <c r="NI7" s="150" t="s">
        <v>174</v>
      </c>
      <c r="NJ7" s="150" t="s">
        <v>174</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0</v>
      </c>
      <c r="FA8" s="175" t="s">
        <v>185</v>
      </c>
      <c r="FB8" s="158"/>
      <c r="FC8" s="158"/>
      <c r="FD8" s="158"/>
      <c r="FE8" s="158"/>
      <c r="FF8" s="161"/>
      <c r="FG8" s="158"/>
      <c r="FH8" s="158"/>
      <c r="FI8" s="158" t="str">
        <f>FJ4</f>
        <v>修繕費比率（％）</v>
      </c>
      <c r="FJ8" s="158" t="b">
        <f>IF(SUM($M$6,$MU$7:$MX$7)=0,FALSE,TRUE)</f>
        <v>0</v>
      </c>
      <c r="FK8" s="175" t="s">
        <v>185</v>
      </c>
      <c r="FL8" s="158"/>
      <c r="FM8" s="158"/>
      <c r="FN8" s="158"/>
      <c r="FO8" s="158"/>
      <c r="FP8" s="158"/>
      <c r="FQ8" s="161"/>
      <c r="FR8" s="158"/>
      <c r="FS8" s="158" t="str">
        <f>FT4</f>
        <v>企業債残高対料金収入比率（％）</v>
      </c>
      <c r="FT8" s="158" t="b">
        <f>IF(SUM($M$6,$MU$7:$MX$7)=0,FALSE,TRUE)</f>
        <v>0</v>
      </c>
      <c r="FU8" s="175" t="s">
        <v>185</v>
      </c>
      <c r="FV8" s="158"/>
      <c r="FW8" s="158"/>
      <c r="FX8" s="158"/>
      <c r="FY8" s="158"/>
      <c r="FZ8" s="158"/>
      <c r="GA8" s="158"/>
      <c r="GB8" s="161"/>
      <c r="GC8" s="158" t="str">
        <f>GD4</f>
        <v>有形固定資産減価償却率（％）</v>
      </c>
      <c r="GD8" s="158" t="b">
        <v>0</v>
      </c>
      <c r="GE8" s="175" t="s">
        <v>186</v>
      </c>
      <c r="GF8" s="158"/>
      <c r="GG8" s="158"/>
      <c r="GH8" s="158"/>
      <c r="GI8" s="158"/>
      <c r="GJ8" s="158"/>
      <c r="GK8" s="158"/>
      <c r="GL8" s="158"/>
      <c r="GM8" s="158" t="str">
        <f>GN4</f>
        <v>FIT収入割合（％）</v>
      </c>
      <c r="GN8" s="158" t="b">
        <f>IF(SUM($M$6,$MU$7:$MX$7)=0,FALSE,TRUE)</f>
        <v>0</v>
      </c>
      <c r="GO8" s="175" t="s">
        <v>185</v>
      </c>
      <c r="GP8" s="158"/>
      <c r="GQ8" s="158"/>
      <c r="GR8" s="158"/>
      <c r="GS8" s="126"/>
      <c r="GT8" s="126"/>
      <c r="GU8" s="126"/>
      <c r="GV8" s="126"/>
      <c r="GW8" s="158" t="str">
        <f>GX5</f>
        <v>最大出力合計</v>
      </c>
      <c r="GX8" s="158" t="str">
        <f>GY4</f>
        <v>設備利用率（％）</v>
      </c>
      <c r="GY8" s="158" t="b">
        <f>IF(SUM($N$7,$MY$7:$NB$7)=0,FALSE,TRUE)</f>
        <v>0</v>
      </c>
      <c r="GZ8" s="175" t="s">
        <v>185</v>
      </c>
      <c r="HA8" s="158"/>
      <c r="HB8" s="158"/>
      <c r="HC8" s="158"/>
      <c r="HD8" s="158"/>
      <c r="HE8" s="161"/>
      <c r="HF8" s="158"/>
      <c r="HG8" s="158"/>
      <c r="HH8" s="158" t="str">
        <f>HI4</f>
        <v>修繕費比率（％）</v>
      </c>
      <c r="HI8" s="158" t="b">
        <f>IF(SUM($N$7,$MY$7:$NB$7)=0,FALSE,TRUE)</f>
        <v>0</v>
      </c>
      <c r="HJ8" s="175" t="s">
        <v>185</v>
      </c>
      <c r="HK8" s="158"/>
      <c r="HL8" s="158"/>
      <c r="HM8" s="158"/>
      <c r="HN8" s="158"/>
      <c r="HO8" s="158"/>
      <c r="HP8" s="161"/>
      <c r="HQ8" s="158"/>
      <c r="HR8" s="158" t="str">
        <f>HS4</f>
        <v>企業債残高対料金収入比率（％）</v>
      </c>
      <c r="HS8" s="158" t="b">
        <f>IF(SUM($N$7,$MY$7:$NB$7)=0,FALSE,TRUE)</f>
        <v>0</v>
      </c>
      <c r="HT8" s="175" t="s">
        <v>185</v>
      </c>
      <c r="HU8" s="158"/>
      <c r="HV8" s="158"/>
      <c r="HW8" s="158"/>
      <c r="HX8" s="158"/>
      <c r="HY8" s="158"/>
      <c r="HZ8" s="158"/>
      <c r="IA8" s="161"/>
      <c r="IB8" s="158" t="str">
        <f>IC4</f>
        <v>有形固定資産減価償却率（％）</v>
      </c>
      <c r="IC8" s="158" t="b">
        <v>0</v>
      </c>
      <c r="ID8" s="175" t="s">
        <v>186</v>
      </c>
      <c r="IE8" s="158"/>
      <c r="IF8" s="158"/>
      <c r="IG8" s="158"/>
      <c r="IH8" s="158"/>
      <c r="II8" s="158"/>
      <c r="IJ8" s="158"/>
      <c r="IK8" s="158"/>
      <c r="IL8" s="158" t="str">
        <f>IM4</f>
        <v>FIT収入割合（％）</v>
      </c>
      <c r="IM8" s="158" t="b">
        <f>IF(SUM($N$7,$MY$7:$NB$7)=0,FALSE,TRUE)</f>
        <v>0</v>
      </c>
      <c r="IN8" s="175" t="s">
        <v>185</v>
      </c>
      <c r="IO8" s="158"/>
      <c r="IP8" s="158"/>
      <c r="IQ8" s="158"/>
      <c r="IR8" s="126"/>
      <c r="IS8" s="126"/>
      <c r="IT8" s="126"/>
      <c r="IU8" s="126"/>
      <c r="IV8" s="158" t="str">
        <f>IW5</f>
        <v>最大出力合計</v>
      </c>
      <c r="IW8" s="158" t="str">
        <f>IX4</f>
        <v>設備利用率（％）</v>
      </c>
      <c r="IX8" s="158" t="b">
        <f>IF(SUM($O$7,$NC$7:$NF$7)=0,FALSE,TRUE)</f>
        <v>1</v>
      </c>
      <c r="IY8" s="175" t="s">
        <v>185</v>
      </c>
      <c r="IZ8" s="158"/>
      <c r="JA8" s="158"/>
      <c r="JB8" s="158"/>
      <c r="JC8" s="158"/>
      <c r="JD8" s="161"/>
      <c r="JE8" s="158"/>
      <c r="JF8" s="158"/>
      <c r="JG8" s="158" t="str">
        <f>JH4</f>
        <v>修繕費比率（％）</v>
      </c>
      <c r="JH8" s="158" t="b">
        <f>IF(SUM($O$7,$NC$7:$NF$7)=0,FALSE,TRUE)</f>
        <v>1</v>
      </c>
      <c r="JI8" s="175" t="s">
        <v>185</v>
      </c>
      <c r="JJ8" s="158"/>
      <c r="JK8" s="158"/>
      <c r="JL8" s="158"/>
      <c r="JM8" s="158"/>
      <c r="JN8" s="158"/>
      <c r="JO8" s="161"/>
      <c r="JP8" s="158"/>
      <c r="JQ8" s="158" t="str">
        <f>JR4</f>
        <v>企業債残高対料金収入比率（％）</v>
      </c>
      <c r="JR8" s="158" t="b">
        <f>IF(SUM($O$7,$NC$7:$NF$7)=0,FALSE,TRUE)</f>
        <v>1</v>
      </c>
      <c r="JS8" s="175" t="s">
        <v>185</v>
      </c>
      <c r="JT8" s="158"/>
      <c r="JU8" s="158"/>
      <c r="JV8" s="158"/>
      <c r="JW8" s="158"/>
      <c r="JX8" s="158"/>
      <c r="JY8" s="158"/>
      <c r="JZ8" s="161"/>
      <c r="KA8" s="158" t="str">
        <f>KB4</f>
        <v>有形固定資産減価償却率（％）</v>
      </c>
      <c r="KB8" s="158" t="b">
        <v>0</v>
      </c>
      <c r="KC8" s="175" t="s">
        <v>186</v>
      </c>
      <c r="KD8" s="158"/>
      <c r="KE8" s="158"/>
      <c r="KF8" s="158"/>
      <c r="KG8" s="158"/>
      <c r="KH8" s="158"/>
      <c r="KI8" s="158"/>
      <c r="KJ8" s="158"/>
      <c r="KK8" s="158" t="str">
        <f>KL4</f>
        <v>FIT収入割合（％）</v>
      </c>
      <c r="KL8" s="158" t="b">
        <f>IF(SUM($O$7,$NC$7:$NF$7)=0,FALSE,TRUE)</f>
        <v>1</v>
      </c>
      <c r="KM8" s="175" t="s">
        <v>185</v>
      </c>
      <c r="KN8" s="158"/>
      <c r="KO8" s="158"/>
      <c r="KP8" s="158"/>
      <c r="KQ8" s="126"/>
      <c r="KR8" s="126"/>
      <c r="KS8" s="126"/>
      <c r="KT8" s="126"/>
      <c r="KU8" s="158" t="str">
        <f>KV5</f>
        <v>最大出力合計</v>
      </c>
      <c r="KV8" s="158" t="str">
        <f>KW4</f>
        <v>設備利用率（％）</v>
      </c>
      <c r="KW8" s="158" t="b">
        <f>IF(SUM($P$7,$NG$7:$NJ$7)=0,FALSE,TRUE)</f>
        <v>0</v>
      </c>
      <c r="KX8" s="175" t="s">
        <v>185</v>
      </c>
      <c r="KY8" s="158"/>
      <c r="KZ8" s="158"/>
      <c r="LA8" s="158"/>
      <c r="LB8" s="158"/>
      <c r="LC8" s="161"/>
      <c r="LD8" s="158"/>
      <c r="LE8" s="158"/>
      <c r="LF8" s="158" t="str">
        <f>LG4</f>
        <v>修繕費比率（％）</v>
      </c>
      <c r="LG8" s="158" t="b">
        <f>IF(SUM($P$7,$NG$7:$NJ$7)=0,FALSE,TRUE)</f>
        <v>0</v>
      </c>
      <c r="LH8" s="175" t="s">
        <v>185</v>
      </c>
      <c r="LI8" s="158"/>
      <c r="LJ8" s="158"/>
      <c r="LK8" s="158"/>
      <c r="LL8" s="158"/>
      <c r="LM8" s="158"/>
      <c r="LN8" s="161"/>
      <c r="LO8" s="158"/>
      <c r="LP8" s="158" t="str">
        <f>LQ4</f>
        <v>企業債残高対料金収入比率（％）</v>
      </c>
      <c r="LQ8" s="158" t="b">
        <f>IF(SUM($P$7,$NG$7:$NJ$7)=0,FALSE,TRUE)</f>
        <v>0</v>
      </c>
      <c r="LR8" s="175" t="s">
        <v>185</v>
      </c>
      <c r="LS8" s="158"/>
      <c r="LT8" s="158"/>
      <c r="LU8" s="158"/>
      <c r="LV8" s="158"/>
      <c r="LW8" s="158"/>
      <c r="LX8" s="158"/>
      <c r="LY8" s="161"/>
      <c r="LZ8" s="158" t="str">
        <f>MA4</f>
        <v>有形固定資産減価償却率（％）</v>
      </c>
      <c r="MA8" s="158" t="b">
        <v>0</v>
      </c>
      <c r="MB8" s="175" t="s">
        <v>186</v>
      </c>
      <c r="MC8" s="158"/>
      <c r="MD8" s="158"/>
      <c r="ME8" s="158"/>
      <c r="MF8" s="158"/>
      <c r="MG8" s="158"/>
      <c r="MH8" s="158"/>
      <c r="MI8" s="158"/>
      <c r="MJ8" s="158" t="str">
        <f>MK4</f>
        <v>FIT収入割合（％）</v>
      </c>
      <c r="MK8" s="158" t="b">
        <f>IF(SUM($P$7,$NG$7:$NJ$7)=0,FALSE,TRUE)</f>
        <v>0</v>
      </c>
      <c r="ML8" s="175" t="s">
        <v>185</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20</v>
      </c>
      <c r="C9" s="127" t="s">
        <v>187</v>
      </c>
      <c r="D9" s="127" t="s">
        <v>188</v>
      </c>
      <c r="E9" s="127" t="s">
        <v>166</v>
      </c>
      <c r="F9" s="127" t="s">
        <v>30</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190</v>
      </c>
      <c r="AY9" s="126"/>
      <c r="AZ9" s="126"/>
      <c r="BA9" s="126"/>
      <c r="BB9" s="126"/>
      <c r="BC9" s="126"/>
      <c r="BD9" s="126"/>
      <c r="BE9" s="158"/>
      <c r="BF9" s="158"/>
      <c r="BG9" s="158"/>
      <c r="BH9" s="158"/>
      <c r="BI9" s="158" t="s">
        <v>190</v>
      </c>
      <c r="BJ9" s="126"/>
      <c r="BK9" s="126"/>
      <c r="BL9" s="126"/>
      <c r="BM9" s="126"/>
      <c r="BN9" s="126"/>
      <c r="BO9" s="126"/>
      <c r="BP9" s="158"/>
      <c r="BQ9" s="158"/>
      <c r="BR9" s="158"/>
      <c r="BS9" s="158"/>
      <c r="BT9" s="158" t="s">
        <v>190</v>
      </c>
      <c r="BU9" s="126"/>
      <c r="BV9" s="126"/>
      <c r="BW9" s="126"/>
      <c r="BX9" s="126"/>
      <c r="BY9" s="126"/>
      <c r="BZ9" s="126"/>
      <c r="CA9" s="158"/>
      <c r="CB9" s="158"/>
      <c r="CC9" s="158"/>
      <c r="CD9" s="158"/>
      <c r="CE9" s="158" t="s">
        <v>190</v>
      </c>
      <c r="CF9" s="126"/>
      <c r="CG9" s="126"/>
      <c r="CH9" s="126"/>
      <c r="CI9" s="126"/>
      <c r="CJ9" s="126"/>
      <c r="CK9" s="126"/>
      <c r="CL9" s="158"/>
      <c r="CM9" s="158"/>
      <c r="CN9" s="158"/>
      <c r="CO9" s="158" t="s">
        <v>190</v>
      </c>
      <c r="CP9" s="126"/>
      <c r="CQ9" s="126"/>
      <c r="CR9" s="126"/>
      <c r="CS9" s="126"/>
      <c r="CT9" s="126"/>
      <c r="CU9" s="158"/>
      <c r="CV9" s="126"/>
      <c r="CW9" s="158"/>
      <c r="CX9" s="158"/>
      <c r="CY9" s="179" t="str">
        <f>"（最大出力合計"&amp;TEXT(CZ7,"#,##0")&amp;"kW）"</f>
        <v>（最大出力合計1,200kW）</v>
      </c>
      <c r="CZ9" s="158" t="s">
        <v>190</v>
      </c>
      <c r="DA9" s="126"/>
      <c r="DB9" s="126"/>
      <c r="DC9" s="126"/>
      <c r="DD9" s="126"/>
      <c r="DE9" s="126"/>
      <c r="DF9" s="158"/>
      <c r="DG9" s="126"/>
      <c r="DH9" s="158"/>
      <c r="DI9" s="158"/>
      <c r="DJ9" s="158" t="s">
        <v>190</v>
      </c>
      <c r="DK9" s="126"/>
      <c r="DL9" s="126"/>
      <c r="DM9" s="126"/>
      <c r="DN9" s="126"/>
      <c r="DO9" s="126"/>
      <c r="DP9" s="158"/>
      <c r="DQ9" s="158"/>
      <c r="DR9" s="126"/>
      <c r="DS9" s="158"/>
      <c r="DT9" s="158" t="s">
        <v>190</v>
      </c>
      <c r="DU9" s="126"/>
      <c r="DV9" s="126"/>
      <c r="DW9" s="126"/>
      <c r="DX9" s="126"/>
      <c r="DY9" s="126"/>
      <c r="DZ9" s="158"/>
      <c r="EA9" s="158"/>
      <c r="EB9" s="158"/>
      <c r="EC9" s="126"/>
      <c r="ED9" s="158" t="s">
        <v>190</v>
      </c>
      <c r="EE9" s="126"/>
      <c r="EF9" s="126"/>
      <c r="EG9" s="126"/>
      <c r="EH9" s="126"/>
      <c r="EI9" s="126"/>
      <c r="EJ9" s="158"/>
      <c r="EK9" s="158"/>
      <c r="EL9" s="158"/>
      <c r="EM9" s="158"/>
      <c r="EN9" s="158" t="s">
        <v>190</v>
      </c>
      <c r="EO9" s="126"/>
      <c r="EP9" s="126"/>
      <c r="EQ9" s="126"/>
      <c r="ER9" s="126"/>
      <c r="ES9" s="126"/>
      <c r="ET9" s="126"/>
      <c r="EU9" s="126"/>
      <c r="EV9" s="126"/>
      <c r="EW9" s="126"/>
      <c r="EX9" s="179" t="str">
        <f>"（最大出力合計"&amp;TEXT(EY7,"#,##0")&amp;"kW）"</f>
        <v>（最大出力合計-kW）</v>
      </c>
      <c r="EY9" s="158" t="s">
        <v>190</v>
      </c>
      <c r="EZ9" s="126"/>
      <c r="FA9" s="126"/>
      <c r="FB9" s="126"/>
      <c r="FC9" s="126"/>
      <c r="FD9" s="126"/>
      <c r="FE9" s="158"/>
      <c r="FF9" s="126"/>
      <c r="FG9" s="158"/>
      <c r="FH9" s="158"/>
      <c r="FI9" s="158" t="s">
        <v>190</v>
      </c>
      <c r="FJ9" s="126"/>
      <c r="FK9" s="126"/>
      <c r="FL9" s="126"/>
      <c r="FM9" s="126"/>
      <c r="FN9" s="126"/>
      <c r="FO9" s="158"/>
      <c r="FP9" s="158"/>
      <c r="FQ9" s="126"/>
      <c r="FR9" s="158"/>
      <c r="FS9" s="158" t="s">
        <v>190</v>
      </c>
      <c r="FT9" s="126"/>
      <c r="FU9" s="126"/>
      <c r="FV9" s="126"/>
      <c r="FW9" s="126"/>
      <c r="FX9" s="126"/>
      <c r="FY9" s="158"/>
      <c r="FZ9" s="158"/>
      <c r="GA9" s="158"/>
      <c r="GB9" s="126"/>
      <c r="GC9" s="158" t="s">
        <v>190</v>
      </c>
      <c r="GD9" s="126"/>
      <c r="GE9" s="126"/>
      <c r="GF9" s="126"/>
      <c r="GG9" s="126"/>
      <c r="GH9" s="126"/>
      <c r="GI9" s="158"/>
      <c r="GJ9" s="158"/>
      <c r="GK9" s="158"/>
      <c r="GL9" s="158"/>
      <c r="GM9" s="158" t="s">
        <v>190</v>
      </c>
      <c r="GN9" s="126"/>
      <c r="GO9" s="126"/>
      <c r="GP9" s="126"/>
      <c r="GQ9" s="126"/>
      <c r="GR9" s="126"/>
      <c r="GS9" s="126"/>
      <c r="GT9" s="126"/>
      <c r="GU9" s="126"/>
      <c r="GV9" s="126"/>
      <c r="GW9" s="179" t="str">
        <f>"（最大出力合計"&amp;TEXT(GX7,"#,##0")&amp;"kW）"</f>
        <v>（最大出力合計-kW）</v>
      </c>
      <c r="GX9" s="158" t="s">
        <v>190</v>
      </c>
      <c r="GY9" s="126"/>
      <c r="GZ9" s="126"/>
      <c r="HA9" s="126"/>
      <c r="HB9" s="126"/>
      <c r="HC9" s="126"/>
      <c r="HD9" s="158"/>
      <c r="HE9" s="126"/>
      <c r="HF9" s="158"/>
      <c r="HG9" s="158"/>
      <c r="HH9" s="158" t="s">
        <v>190</v>
      </c>
      <c r="HI9" s="126"/>
      <c r="HJ9" s="126"/>
      <c r="HK9" s="126"/>
      <c r="HL9" s="126"/>
      <c r="HM9" s="126"/>
      <c r="HN9" s="158"/>
      <c r="HO9" s="158"/>
      <c r="HP9" s="126"/>
      <c r="HQ9" s="158"/>
      <c r="HR9" s="158" t="s">
        <v>190</v>
      </c>
      <c r="HS9" s="126"/>
      <c r="HT9" s="126"/>
      <c r="HU9" s="126"/>
      <c r="HV9" s="126"/>
      <c r="HW9" s="126"/>
      <c r="HX9" s="158"/>
      <c r="HY9" s="158"/>
      <c r="HZ9" s="158"/>
      <c r="IA9" s="126"/>
      <c r="IB9" s="158" t="s">
        <v>190</v>
      </c>
      <c r="IC9" s="126"/>
      <c r="ID9" s="126"/>
      <c r="IE9" s="126"/>
      <c r="IF9" s="126"/>
      <c r="IG9" s="126"/>
      <c r="IH9" s="158"/>
      <c r="II9" s="158"/>
      <c r="IJ9" s="158"/>
      <c r="IK9" s="158"/>
      <c r="IL9" s="158" t="s">
        <v>190</v>
      </c>
      <c r="IM9" s="126"/>
      <c r="IN9" s="126"/>
      <c r="IO9" s="126"/>
      <c r="IP9" s="126"/>
      <c r="IQ9" s="126"/>
      <c r="IR9" s="126"/>
      <c r="IS9" s="126"/>
      <c r="IT9" s="126"/>
      <c r="IU9" s="126"/>
      <c r="IV9" s="179" t="str">
        <f>"（最大出力合計"&amp;TEXT(IW7,"#,##0")&amp;"kW）"</f>
        <v>（最大出力合計1,200kW）</v>
      </c>
      <c r="IW9" s="158" t="s">
        <v>190</v>
      </c>
      <c r="IX9" s="126"/>
      <c r="IY9" s="126"/>
      <c r="IZ9" s="126"/>
      <c r="JA9" s="126"/>
      <c r="JB9" s="126"/>
      <c r="JC9" s="158"/>
      <c r="JD9" s="126"/>
      <c r="JE9" s="158"/>
      <c r="JF9" s="158"/>
      <c r="JG9" s="158" t="s">
        <v>190</v>
      </c>
      <c r="JH9" s="126"/>
      <c r="JI9" s="126"/>
      <c r="JJ9" s="126"/>
      <c r="JK9" s="126"/>
      <c r="JL9" s="126"/>
      <c r="JM9" s="158"/>
      <c r="JN9" s="158"/>
      <c r="JO9" s="126"/>
      <c r="JP9" s="158"/>
      <c r="JQ9" s="158" t="s">
        <v>190</v>
      </c>
      <c r="JR9" s="126"/>
      <c r="JS9" s="126"/>
      <c r="JT9" s="126"/>
      <c r="JU9" s="126"/>
      <c r="JV9" s="126"/>
      <c r="JW9" s="158"/>
      <c r="JX9" s="158"/>
      <c r="JY9" s="158"/>
      <c r="JZ9" s="126"/>
      <c r="KA9" s="158" t="s">
        <v>190</v>
      </c>
      <c r="KB9" s="126"/>
      <c r="KC9" s="126"/>
      <c r="KD9" s="126"/>
      <c r="KE9" s="126"/>
      <c r="KF9" s="126"/>
      <c r="KG9" s="158"/>
      <c r="KH9" s="158"/>
      <c r="KI9" s="158"/>
      <c r="KJ9" s="158"/>
      <c r="KK9" s="158" t="s">
        <v>190</v>
      </c>
      <c r="KL9" s="126"/>
      <c r="KM9" s="126"/>
      <c r="KN9" s="126"/>
      <c r="KO9" s="126"/>
      <c r="KP9" s="126"/>
      <c r="KQ9" s="126"/>
      <c r="KR9" s="126"/>
      <c r="KS9" s="126"/>
      <c r="KT9" s="126"/>
      <c r="KU9" s="179" t="str">
        <f>"（最大出力合計"&amp;TEXT(KV7,"#,##0")&amp;"kW）"</f>
        <v>（最大出力合計-kW）</v>
      </c>
      <c r="KV9" s="158" t="s">
        <v>190</v>
      </c>
      <c r="KW9" s="126"/>
      <c r="KX9" s="126"/>
      <c r="KY9" s="126"/>
      <c r="KZ9" s="126"/>
      <c r="LA9" s="126"/>
      <c r="LB9" s="158"/>
      <c r="LC9" s="126"/>
      <c r="LD9" s="158"/>
      <c r="LE9" s="158"/>
      <c r="LF9" s="158" t="s">
        <v>190</v>
      </c>
      <c r="LG9" s="126"/>
      <c r="LH9" s="126"/>
      <c r="LI9" s="126"/>
      <c r="LJ9" s="126"/>
      <c r="LK9" s="126"/>
      <c r="LL9" s="158"/>
      <c r="LM9" s="158"/>
      <c r="LN9" s="126"/>
      <c r="LO9" s="158"/>
      <c r="LP9" s="158" t="s">
        <v>190</v>
      </c>
      <c r="LQ9" s="126"/>
      <c r="LR9" s="126"/>
      <c r="LS9" s="126"/>
      <c r="LT9" s="126"/>
      <c r="LU9" s="126"/>
      <c r="LV9" s="158"/>
      <c r="LW9" s="158"/>
      <c r="LX9" s="158"/>
      <c r="LY9" s="126"/>
      <c r="LZ9" s="158" t="s">
        <v>190</v>
      </c>
      <c r="MA9" s="126"/>
      <c r="MB9" s="126"/>
      <c r="MC9" s="126"/>
      <c r="MD9" s="126"/>
      <c r="ME9" s="126"/>
      <c r="MF9" s="158"/>
      <c r="MG9" s="158"/>
      <c r="MH9" s="158"/>
      <c r="MI9" s="158"/>
      <c r="MJ9" s="158" t="s">
        <v>190</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191</v>
      </c>
      <c r="B10" s="128">
        <f>DATEVALUE($B$6-4&amp;"年1月1日")</f>
        <v>41275</v>
      </c>
      <c r="C10" s="128">
        <f>DATEVALUE($B$6-3&amp;"年1月1日")</f>
        <v>41640</v>
      </c>
      <c r="D10" s="128">
        <f>DATEVALUE($B$6-2&amp;"年1月1日")</f>
        <v>42005</v>
      </c>
      <c r="E10" s="128">
        <f>DATEVALUE($B$6-1&amp;"年1月1日")</f>
        <v>42370</v>
      </c>
      <c r="F10" s="128">
        <f>DATEVALUE($B$6&amp;"年1月1日")</f>
        <v>42736</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f>$B$10</f>
        <v>41275</v>
      </c>
      <c r="AZ10" s="170">
        <f>$C$10</f>
        <v>41640</v>
      </c>
      <c r="BA10" s="170">
        <f>$D$10</f>
        <v>42005</v>
      </c>
      <c r="BB10" s="170">
        <f>$E$10</f>
        <v>42370</v>
      </c>
      <c r="BC10" s="170">
        <f>$F$10</f>
        <v>42736</v>
      </c>
      <c r="BD10" s="126"/>
      <c r="BE10" s="126"/>
      <c r="BF10" s="126"/>
      <c r="BG10" s="126"/>
      <c r="BH10" s="126"/>
      <c r="BI10" s="158"/>
      <c r="BJ10" s="170">
        <f>$B$10</f>
        <v>41275</v>
      </c>
      <c r="BK10" s="170">
        <f>$C$10</f>
        <v>41640</v>
      </c>
      <c r="BL10" s="170">
        <f>$D$10</f>
        <v>42005</v>
      </c>
      <c r="BM10" s="170">
        <f>$E$10</f>
        <v>42370</v>
      </c>
      <c r="BN10" s="170">
        <f>$F$10</f>
        <v>42736</v>
      </c>
      <c r="BO10" s="126"/>
      <c r="BP10" s="126"/>
      <c r="BQ10" s="126"/>
      <c r="BR10" s="126"/>
      <c r="BS10" s="126"/>
      <c r="BT10" s="158"/>
      <c r="BU10" s="170">
        <f>$B$10</f>
        <v>41275</v>
      </c>
      <c r="BV10" s="170">
        <f>$C$10</f>
        <v>41640</v>
      </c>
      <c r="BW10" s="170">
        <f>$D$10</f>
        <v>42005</v>
      </c>
      <c r="BX10" s="170">
        <f>$E$10</f>
        <v>42370</v>
      </c>
      <c r="BY10" s="170">
        <f>$F$10</f>
        <v>42736</v>
      </c>
      <c r="BZ10" s="126"/>
      <c r="CA10" s="126"/>
      <c r="CB10" s="126"/>
      <c r="CC10" s="126"/>
      <c r="CD10" s="126"/>
      <c r="CE10" s="158"/>
      <c r="CF10" s="170">
        <f>$B$10</f>
        <v>41275</v>
      </c>
      <c r="CG10" s="170">
        <f>$C$10</f>
        <v>41640</v>
      </c>
      <c r="CH10" s="170">
        <f>$D$10</f>
        <v>42005</v>
      </c>
      <c r="CI10" s="170">
        <f>$E$10</f>
        <v>42370</v>
      </c>
      <c r="CJ10" s="170">
        <f>$F$10</f>
        <v>42736</v>
      </c>
      <c r="CK10" s="126"/>
      <c r="CL10" s="126"/>
      <c r="CM10" s="126"/>
      <c r="CN10" s="126"/>
      <c r="CO10" s="158"/>
      <c r="CP10" s="170">
        <f>$B$10</f>
        <v>41275</v>
      </c>
      <c r="CQ10" s="170">
        <f>$C$10</f>
        <v>41640</v>
      </c>
      <c r="CR10" s="170">
        <f>$D$10</f>
        <v>42005</v>
      </c>
      <c r="CS10" s="170">
        <f>$E$10</f>
        <v>42370</v>
      </c>
      <c r="CT10" s="170">
        <f>$F$10</f>
        <v>42736</v>
      </c>
      <c r="CU10" s="126"/>
      <c r="CV10" s="126"/>
      <c r="CW10" s="126"/>
      <c r="CX10" s="126"/>
      <c r="CY10" s="126"/>
      <c r="CZ10" s="158"/>
      <c r="DA10" s="170">
        <f>$B$10</f>
        <v>41275</v>
      </c>
      <c r="DB10" s="170">
        <f>$C$10</f>
        <v>41640</v>
      </c>
      <c r="DC10" s="170">
        <f>$D$10</f>
        <v>42005</v>
      </c>
      <c r="DD10" s="170">
        <f>$E$10</f>
        <v>42370</v>
      </c>
      <c r="DE10" s="170">
        <f>$F$10</f>
        <v>42736</v>
      </c>
      <c r="DF10" s="126"/>
      <c r="DG10" s="126"/>
      <c r="DH10" s="126"/>
      <c r="DI10" s="126"/>
      <c r="DJ10" s="158"/>
      <c r="DK10" s="170">
        <f>$B$10</f>
        <v>41275</v>
      </c>
      <c r="DL10" s="170">
        <f>$C$10</f>
        <v>41640</v>
      </c>
      <c r="DM10" s="170">
        <f>$D$10</f>
        <v>42005</v>
      </c>
      <c r="DN10" s="170">
        <f>$E$10</f>
        <v>42370</v>
      </c>
      <c r="DO10" s="170">
        <f>$F$10</f>
        <v>42736</v>
      </c>
      <c r="DP10" s="126"/>
      <c r="DQ10" s="126"/>
      <c r="DR10" s="126"/>
      <c r="DS10" s="126"/>
      <c r="DT10" s="158"/>
      <c r="DU10" s="170">
        <f>$B$10</f>
        <v>41275</v>
      </c>
      <c r="DV10" s="170">
        <f>$C$10</f>
        <v>41640</v>
      </c>
      <c r="DW10" s="170">
        <f>$D$10</f>
        <v>42005</v>
      </c>
      <c r="DX10" s="170">
        <f>$E$10</f>
        <v>42370</v>
      </c>
      <c r="DY10" s="170">
        <f>$F$10</f>
        <v>42736</v>
      </c>
      <c r="DZ10" s="126"/>
      <c r="EA10" s="126"/>
      <c r="EB10" s="126"/>
      <c r="EC10" s="126"/>
      <c r="ED10" s="158"/>
      <c r="EE10" s="170">
        <f>$B$10</f>
        <v>41275</v>
      </c>
      <c r="EF10" s="170">
        <f>$C$10</f>
        <v>41640</v>
      </c>
      <c r="EG10" s="170">
        <f>$D$10</f>
        <v>42005</v>
      </c>
      <c r="EH10" s="170">
        <f>$E$10</f>
        <v>42370</v>
      </c>
      <c r="EI10" s="170">
        <f>$F$10</f>
        <v>42736</v>
      </c>
      <c r="EJ10" s="126"/>
      <c r="EK10" s="126"/>
      <c r="EL10" s="126"/>
      <c r="EM10" s="126"/>
      <c r="EN10" s="158"/>
      <c r="EO10" s="170">
        <f>$B$10</f>
        <v>41275</v>
      </c>
      <c r="EP10" s="170">
        <f>$C$10</f>
        <v>41640</v>
      </c>
      <c r="EQ10" s="170">
        <f>$D$10</f>
        <v>42005</v>
      </c>
      <c r="ER10" s="170">
        <f>$E$10</f>
        <v>42370</v>
      </c>
      <c r="ES10" s="170">
        <f>$F$10</f>
        <v>42736</v>
      </c>
      <c r="ET10" s="126"/>
      <c r="EU10" s="126"/>
      <c r="EV10" s="126"/>
      <c r="EW10" s="126"/>
      <c r="EX10" s="126"/>
      <c r="EY10" s="158"/>
      <c r="EZ10" s="170">
        <f>$B$10</f>
        <v>41275</v>
      </c>
      <c r="FA10" s="170">
        <f>$C$10</f>
        <v>41640</v>
      </c>
      <c r="FB10" s="170">
        <f>$D$10</f>
        <v>42005</v>
      </c>
      <c r="FC10" s="170">
        <f>$E$10</f>
        <v>42370</v>
      </c>
      <c r="FD10" s="170">
        <f>$F$10</f>
        <v>42736</v>
      </c>
      <c r="FE10" s="126"/>
      <c r="FF10" s="126"/>
      <c r="FG10" s="126"/>
      <c r="FH10" s="126"/>
      <c r="FI10" s="158"/>
      <c r="FJ10" s="170">
        <f>$B$10</f>
        <v>41275</v>
      </c>
      <c r="FK10" s="170">
        <f>$C$10</f>
        <v>41640</v>
      </c>
      <c r="FL10" s="170">
        <f>$D$10</f>
        <v>42005</v>
      </c>
      <c r="FM10" s="170">
        <f>$E$10</f>
        <v>42370</v>
      </c>
      <c r="FN10" s="170">
        <f>$F$10</f>
        <v>42736</v>
      </c>
      <c r="FO10" s="126"/>
      <c r="FP10" s="126"/>
      <c r="FQ10" s="126"/>
      <c r="FR10" s="126"/>
      <c r="FS10" s="158"/>
      <c r="FT10" s="170">
        <f>$B$10</f>
        <v>41275</v>
      </c>
      <c r="FU10" s="170">
        <f>$C$10</f>
        <v>41640</v>
      </c>
      <c r="FV10" s="170">
        <f>$D$10</f>
        <v>42005</v>
      </c>
      <c r="FW10" s="170">
        <f>$E$10</f>
        <v>42370</v>
      </c>
      <c r="FX10" s="170">
        <f>$F$10</f>
        <v>42736</v>
      </c>
      <c r="FY10" s="126"/>
      <c r="FZ10" s="126"/>
      <c r="GA10" s="126"/>
      <c r="GB10" s="126"/>
      <c r="GC10" s="158"/>
      <c r="GD10" s="170">
        <f>$B$10</f>
        <v>41275</v>
      </c>
      <c r="GE10" s="170">
        <f>$C$10</f>
        <v>41640</v>
      </c>
      <c r="GF10" s="170">
        <f>$D$10</f>
        <v>42005</v>
      </c>
      <c r="GG10" s="170">
        <f>$E$10</f>
        <v>42370</v>
      </c>
      <c r="GH10" s="170">
        <f>$F$10</f>
        <v>42736</v>
      </c>
      <c r="GI10" s="126"/>
      <c r="GJ10" s="126"/>
      <c r="GK10" s="126"/>
      <c r="GL10" s="126"/>
      <c r="GM10" s="158"/>
      <c r="GN10" s="170">
        <f>$B$10</f>
        <v>41275</v>
      </c>
      <c r="GO10" s="170">
        <f>$C$10</f>
        <v>41640</v>
      </c>
      <c r="GP10" s="170">
        <f>$D$10</f>
        <v>42005</v>
      </c>
      <c r="GQ10" s="170">
        <f>$E$10</f>
        <v>42370</v>
      </c>
      <c r="GR10" s="170">
        <f>$F$10</f>
        <v>42736</v>
      </c>
      <c r="GS10" s="126"/>
      <c r="GT10" s="126"/>
      <c r="GU10" s="126"/>
      <c r="GV10" s="126"/>
      <c r="GW10" s="126"/>
      <c r="GX10" s="158"/>
      <c r="GY10" s="170">
        <f>$B$10</f>
        <v>41275</v>
      </c>
      <c r="GZ10" s="170">
        <f>$C$10</f>
        <v>41640</v>
      </c>
      <c r="HA10" s="170">
        <f>$D$10</f>
        <v>42005</v>
      </c>
      <c r="HB10" s="170">
        <f>$E$10</f>
        <v>42370</v>
      </c>
      <c r="HC10" s="170">
        <f>$F$10</f>
        <v>42736</v>
      </c>
      <c r="HD10" s="126"/>
      <c r="HE10" s="126"/>
      <c r="HF10" s="126"/>
      <c r="HG10" s="126"/>
      <c r="HH10" s="158"/>
      <c r="HI10" s="170">
        <f>$B$10</f>
        <v>41275</v>
      </c>
      <c r="HJ10" s="170">
        <f>$C$10</f>
        <v>41640</v>
      </c>
      <c r="HK10" s="170">
        <f>$D$10</f>
        <v>42005</v>
      </c>
      <c r="HL10" s="170">
        <f>$E$10</f>
        <v>42370</v>
      </c>
      <c r="HM10" s="170">
        <f>$F$10</f>
        <v>42736</v>
      </c>
      <c r="HN10" s="126"/>
      <c r="HO10" s="126"/>
      <c r="HP10" s="126"/>
      <c r="HQ10" s="126"/>
      <c r="HR10" s="158"/>
      <c r="HS10" s="170">
        <f>$B$10</f>
        <v>41275</v>
      </c>
      <c r="HT10" s="170">
        <f>$C$10</f>
        <v>41640</v>
      </c>
      <c r="HU10" s="170">
        <f>$D$10</f>
        <v>42005</v>
      </c>
      <c r="HV10" s="170">
        <f>$E$10</f>
        <v>42370</v>
      </c>
      <c r="HW10" s="170">
        <f>$F$10</f>
        <v>42736</v>
      </c>
      <c r="HX10" s="126"/>
      <c r="HY10" s="126"/>
      <c r="HZ10" s="126"/>
      <c r="IA10" s="126"/>
      <c r="IB10" s="158"/>
      <c r="IC10" s="170">
        <f>$B$10</f>
        <v>41275</v>
      </c>
      <c r="ID10" s="170">
        <f>$C$10</f>
        <v>41640</v>
      </c>
      <c r="IE10" s="170">
        <f>$D$10</f>
        <v>42005</v>
      </c>
      <c r="IF10" s="170">
        <f>$E$10</f>
        <v>42370</v>
      </c>
      <c r="IG10" s="170">
        <f>$F$10</f>
        <v>42736</v>
      </c>
      <c r="IH10" s="126"/>
      <c r="II10" s="126"/>
      <c r="IJ10" s="126"/>
      <c r="IK10" s="126"/>
      <c r="IL10" s="158"/>
      <c r="IM10" s="170">
        <f>$B$10</f>
        <v>41275</v>
      </c>
      <c r="IN10" s="170">
        <f>$C$10</f>
        <v>41640</v>
      </c>
      <c r="IO10" s="170">
        <f>$D$10</f>
        <v>42005</v>
      </c>
      <c r="IP10" s="170">
        <f>$E$10</f>
        <v>42370</v>
      </c>
      <c r="IQ10" s="170">
        <f>$F$10</f>
        <v>42736</v>
      </c>
      <c r="IR10" s="126"/>
      <c r="IS10" s="126"/>
      <c r="IT10" s="126"/>
      <c r="IU10" s="126"/>
      <c r="IV10" s="126"/>
      <c r="IW10" s="158"/>
      <c r="IX10" s="170">
        <f>$B$10</f>
        <v>41275</v>
      </c>
      <c r="IY10" s="170">
        <f>$C$10</f>
        <v>41640</v>
      </c>
      <c r="IZ10" s="170">
        <f>$D$10</f>
        <v>42005</v>
      </c>
      <c r="JA10" s="170">
        <f>$E$10</f>
        <v>42370</v>
      </c>
      <c r="JB10" s="170">
        <f>$F$10</f>
        <v>42736</v>
      </c>
      <c r="JC10" s="126"/>
      <c r="JD10" s="126"/>
      <c r="JE10" s="126"/>
      <c r="JF10" s="126"/>
      <c r="JG10" s="158"/>
      <c r="JH10" s="170">
        <f>$B$10</f>
        <v>41275</v>
      </c>
      <c r="JI10" s="170">
        <f>$C$10</f>
        <v>41640</v>
      </c>
      <c r="JJ10" s="170">
        <f>$D$10</f>
        <v>42005</v>
      </c>
      <c r="JK10" s="170">
        <f>$E$10</f>
        <v>42370</v>
      </c>
      <c r="JL10" s="170">
        <f>$F$10</f>
        <v>42736</v>
      </c>
      <c r="JM10" s="126"/>
      <c r="JN10" s="126"/>
      <c r="JO10" s="126"/>
      <c r="JP10" s="126"/>
      <c r="JQ10" s="158"/>
      <c r="JR10" s="170">
        <f>$B$10</f>
        <v>41275</v>
      </c>
      <c r="JS10" s="170">
        <f>$C$10</f>
        <v>41640</v>
      </c>
      <c r="JT10" s="170">
        <f>$D$10</f>
        <v>42005</v>
      </c>
      <c r="JU10" s="170">
        <f>$E$10</f>
        <v>42370</v>
      </c>
      <c r="JV10" s="170">
        <f>$F$10</f>
        <v>42736</v>
      </c>
      <c r="JW10" s="126"/>
      <c r="JX10" s="126"/>
      <c r="JY10" s="126"/>
      <c r="JZ10" s="126"/>
      <c r="KA10" s="158"/>
      <c r="KB10" s="170">
        <f>$B$10</f>
        <v>41275</v>
      </c>
      <c r="KC10" s="170">
        <f>$C$10</f>
        <v>41640</v>
      </c>
      <c r="KD10" s="170">
        <f>$D$10</f>
        <v>42005</v>
      </c>
      <c r="KE10" s="170">
        <f>$E$10</f>
        <v>42370</v>
      </c>
      <c r="KF10" s="170">
        <f>$F$10</f>
        <v>42736</v>
      </c>
      <c r="KG10" s="126"/>
      <c r="KH10" s="126"/>
      <c r="KI10" s="126"/>
      <c r="KJ10" s="126"/>
      <c r="KK10" s="158"/>
      <c r="KL10" s="170">
        <f>$B$10</f>
        <v>41275</v>
      </c>
      <c r="KM10" s="170">
        <f>$C$10</f>
        <v>41640</v>
      </c>
      <c r="KN10" s="170">
        <f>$D$10</f>
        <v>42005</v>
      </c>
      <c r="KO10" s="170">
        <f>$E$10</f>
        <v>42370</v>
      </c>
      <c r="KP10" s="170">
        <f>$F$10</f>
        <v>42736</v>
      </c>
      <c r="KQ10" s="126"/>
      <c r="KR10" s="126"/>
      <c r="KS10" s="126"/>
      <c r="KT10" s="126"/>
      <c r="KU10" s="126"/>
      <c r="KV10" s="158"/>
      <c r="KW10" s="170">
        <f>$B$10</f>
        <v>41275</v>
      </c>
      <c r="KX10" s="170">
        <f>$C$10</f>
        <v>41640</v>
      </c>
      <c r="KY10" s="170">
        <f>$D$10</f>
        <v>42005</v>
      </c>
      <c r="KZ10" s="170">
        <f>$E$10</f>
        <v>42370</v>
      </c>
      <c r="LA10" s="170">
        <f>$F$10</f>
        <v>42736</v>
      </c>
      <c r="LB10" s="126"/>
      <c r="LC10" s="126"/>
      <c r="LD10" s="126"/>
      <c r="LE10" s="126"/>
      <c r="LF10" s="158"/>
      <c r="LG10" s="170">
        <f>$B$10</f>
        <v>41275</v>
      </c>
      <c r="LH10" s="170">
        <f>$C$10</f>
        <v>41640</v>
      </c>
      <c r="LI10" s="170">
        <f>$D$10</f>
        <v>42005</v>
      </c>
      <c r="LJ10" s="170">
        <f>$E$10</f>
        <v>42370</v>
      </c>
      <c r="LK10" s="170">
        <f>$F$10</f>
        <v>42736</v>
      </c>
      <c r="LL10" s="126"/>
      <c r="LM10" s="126"/>
      <c r="LN10" s="126"/>
      <c r="LO10" s="126"/>
      <c r="LP10" s="158"/>
      <c r="LQ10" s="170">
        <f>$B$10</f>
        <v>41275</v>
      </c>
      <c r="LR10" s="170">
        <f>$C$10</f>
        <v>41640</v>
      </c>
      <c r="LS10" s="170">
        <f>$D$10</f>
        <v>42005</v>
      </c>
      <c r="LT10" s="170">
        <f>$E$10</f>
        <v>42370</v>
      </c>
      <c r="LU10" s="170">
        <f>$F$10</f>
        <v>42736</v>
      </c>
      <c r="LV10" s="126"/>
      <c r="LW10" s="126"/>
      <c r="LX10" s="126"/>
      <c r="LY10" s="126"/>
      <c r="LZ10" s="158"/>
      <c r="MA10" s="170">
        <f>$B$10</f>
        <v>41275</v>
      </c>
      <c r="MB10" s="170">
        <f>$C$10</f>
        <v>41640</v>
      </c>
      <c r="MC10" s="170">
        <f>$D$10</f>
        <v>42005</v>
      </c>
      <c r="MD10" s="170">
        <f>$E$10</f>
        <v>42370</v>
      </c>
      <c r="ME10" s="170">
        <f>$F$10</f>
        <v>42736</v>
      </c>
      <c r="MF10" s="126"/>
      <c r="MG10" s="126"/>
      <c r="MH10" s="126"/>
      <c r="MI10" s="126"/>
      <c r="MJ10" s="158"/>
      <c r="MK10" s="170">
        <f>$B$10</f>
        <v>41275</v>
      </c>
      <c r="ML10" s="170">
        <f>$C$10</f>
        <v>41640</v>
      </c>
      <c r="MM10" s="170">
        <f>$D$10</f>
        <v>42005</v>
      </c>
      <c r="MN10" s="170">
        <f>$E$10</f>
        <v>42370</v>
      </c>
      <c r="MO10" s="170">
        <f>$F$10</f>
        <v>42736</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67</v>
      </c>
      <c r="AY11" s="171">
        <f>AY7</f>
        <v>91.4</v>
      </c>
      <c r="AZ11" s="171">
        <f>AZ7</f>
        <v>102.1</v>
      </c>
      <c r="BA11" s="171">
        <f>BA7</f>
        <v>81.099999999999994</v>
      </c>
      <c r="BB11" s="171">
        <f>BB7</f>
        <v>113.6</v>
      </c>
      <c r="BC11" s="171">
        <f>BC7</f>
        <v>85.4</v>
      </c>
      <c r="BD11" s="126"/>
      <c r="BE11" s="126"/>
      <c r="BF11" s="126"/>
      <c r="BG11" s="126"/>
      <c r="BH11" s="126"/>
      <c r="BI11" s="167" t="s">
        <v>67</v>
      </c>
      <c r="BJ11" s="171">
        <f>BJ7</f>
        <v>297.60000000000002</v>
      </c>
      <c r="BK11" s="171">
        <f>BK7</f>
        <v>301.2</v>
      </c>
      <c r="BL11" s="171">
        <f>BL7</f>
        <v>255.6</v>
      </c>
      <c r="BM11" s="171">
        <f>BM7</f>
        <v>298.60000000000002</v>
      </c>
      <c r="BN11" s="171">
        <f>BN7</f>
        <v>204.2</v>
      </c>
      <c r="BO11" s="126"/>
      <c r="BP11" s="126"/>
      <c r="BQ11" s="126"/>
      <c r="BR11" s="126"/>
      <c r="BS11" s="126"/>
      <c r="BT11" s="167" t="s">
        <v>67</v>
      </c>
      <c r="BU11" s="171" t="str">
        <f>BU7</f>
        <v>-</v>
      </c>
      <c r="BV11" s="171" t="str">
        <f>BV7</f>
        <v>-</v>
      </c>
      <c r="BW11" s="171" t="str">
        <f>BW7</f>
        <v>-</v>
      </c>
      <c r="BX11" s="171" t="str">
        <f>BX7</f>
        <v>-</v>
      </c>
      <c r="BY11" s="171" t="str">
        <f>BY7</f>
        <v>-</v>
      </c>
      <c r="BZ11" s="126"/>
      <c r="CA11" s="126"/>
      <c r="CB11" s="126"/>
      <c r="CC11" s="126"/>
      <c r="CD11" s="126"/>
      <c r="CE11" s="167" t="s">
        <v>67</v>
      </c>
      <c r="CF11" s="171">
        <f>CF7</f>
        <v>17123.2</v>
      </c>
      <c r="CG11" s="171">
        <f>CG7</f>
        <v>15777.4</v>
      </c>
      <c r="CH11" s="171">
        <f>CH7</f>
        <v>19849.900000000001</v>
      </c>
      <c r="CI11" s="171">
        <f>CI7</f>
        <v>14171.1</v>
      </c>
      <c r="CJ11" s="171">
        <f>CJ7</f>
        <v>18859.8</v>
      </c>
      <c r="CK11" s="126"/>
      <c r="CL11" s="126"/>
      <c r="CM11" s="126"/>
      <c r="CN11" s="126"/>
      <c r="CO11" s="167" t="s">
        <v>67</v>
      </c>
      <c r="CP11" s="177">
        <f>CP7</f>
        <v>30374</v>
      </c>
      <c r="CQ11" s="177">
        <f>CQ7</f>
        <v>35773</v>
      </c>
      <c r="CR11" s="177">
        <f>CR7</f>
        <v>25083</v>
      </c>
      <c r="CS11" s="177">
        <f>CS7</f>
        <v>42294</v>
      </c>
      <c r="CT11" s="177">
        <f>CT7</f>
        <v>25960</v>
      </c>
      <c r="CU11" s="126"/>
      <c r="CV11" s="126"/>
      <c r="CW11" s="126"/>
      <c r="CX11" s="126"/>
      <c r="CY11" s="126"/>
      <c r="CZ11" s="167" t="s">
        <v>67</v>
      </c>
      <c r="DA11" s="171">
        <f>DA7</f>
        <v>27.8</v>
      </c>
      <c r="DB11" s="171">
        <f>DB7</f>
        <v>31.6</v>
      </c>
      <c r="DC11" s="171">
        <f>DC7</f>
        <v>24.3</v>
      </c>
      <c r="DD11" s="171">
        <f>DD7</f>
        <v>37.6</v>
      </c>
      <c r="DE11" s="171">
        <f>DE7</f>
        <v>30.1</v>
      </c>
      <c r="DF11" s="126"/>
      <c r="DG11" s="126"/>
      <c r="DH11" s="126"/>
      <c r="DI11" s="126"/>
      <c r="DJ11" s="167" t="s">
        <v>67</v>
      </c>
      <c r="DK11" s="171">
        <f>DK7</f>
        <v>27.6</v>
      </c>
      <c r="DL11" s="171">
        <f>DL7</f>
        <v>40.6</v>
      </c>
      <c r="DM11" s="171">
        <f>DM7</f>
        <v>22.8</v>
      </c>
      <c r="DN11" s="171">
        <f>DN7</f>
        <v>39.1</v>
      </c>
      <c r="DO11" s="171">
        <f>DO7</f>
        <v>36.200000000000003</v>
      </c>
      <c r="DP11" s="126"/>
      <c r="DQ11" s="126"/>
      <c r="DR11" s="126"/>
      <c r="DS11" s="126"/>
      <c r="DT11" s="167" t="s">
        <v>67</v>
      </c>
      <c r="DU11" s="171">
        <f>DU7</f>
        <v>364.1</v>
      </c>
      <c r="DV11" s="171">
        <f>DV7</f>
        <v>250.8</v>
      </c>
      <c r="DW11" s="171">
        <f>DW7</f>
        <v>246.1</v>
      </c>
      <c r="DX11" s="171">
        <f>DX7</f>
        <v>107.1</v>
      </c>
      <c r="DY11" s="171">
        <f>DY7</f>
        <v>67.400000000000006</v>
      </c>
      <c r="DZ11" s="126"/>
      <c r="EA11" s="126"/>
      <c r="EB11" s="126"/>
      <c r="EC11" s="126"/>
      <c r="ED11" s="167" t="s">
        <v>67</v>
      </c>
      <c r="EE11" s="171" t="str">
        <f>EE7</f>
        <v>-</v>
      </c>
      <c r="EF11" s="171" t="str">
        <f>EF7</f>
        <v>-</v>
      </c>
      <c r="EG11" s="171" t="str">
        <f>EG7</f>
        <v>-</v>
      </c>
      <c r="EH11" s="171" t="str">
        <f>EH7</f>
        <v>-</v>
      </c>
      <c r="EI11" s="171" t="str">
        <f>EI7</f>
        <v>-</v>
      </c>
      <c r="EJ11" s="126"/>
      <c r="EK11" s="126"/>
      <c r="EL11" s="126"/>
      <c r="EM11" s="126"/>
      <c r="EN11" s="167" t="s">
        <v>67</v>
      </c>
      <c r="EO11" s="171">
        <f>EO7</f>
        <v>100</v>
      </c>
      <c r="EP11" s="171">
        <f>EP7</f>
        <v>100</v>
      </c>
      <c r="EQ11" s="171">
        <f>EQ7</f>
        <v>100</v>
      </c>
      <c r="ER11" s="171">
        <f>ER7</f>
        <v>100</v>
      </c>
      <c r="ES11" s="171">
        <f>ES7</f>
        <v>100</v>
      </c>
      <c r="ET11" s="126"/>
      <c r="EU11" s="126"/>
      <c r="EV11" s="126"/>
      <c r="EW11" s="126"/>
      <c r="EX11" s="126"/>
      <c r="EY11" s="167" t="s">
        <v>67</v>
      </c>
      <c r="EZ11" s="171" t="str">
        <f>EZ7</f>
        <v>-</v>
      </c>
      <c r="FA11" s="171" t="str">
        <f>FA7</f>
        <v>-</v>
      </c>
      <c r="FB11" s="171" t="str">
        <f>FB7</f>
        <v>-</v>
      </c>
      <c r="FC11" s="171" t="str">
        <f>FC7</f>
        <v>-</v>
      </c>
      <c r="FD11" s="171" t="str">
        <f>FD7</f>
        <v>-</v>
      </c>
      <c r="FE11" s="126"/>
      <c r="FF11" s="126"/>
      <c r="FG11" s="126"/>
      <c r="FH11" s="126"/>
      <c r="FI11" s="167" t="s">
        <v>67</v>
      </c>
      <c r="FJ11" s="171" t="str">
        <f>FJ7</f>
        <v>-</v>
      </c>
      <c r="FK11" s="171" t="str">
        <f>FK7</f>
        <v>-</v>
      </c>
      <c r="FL11" s="171" t="str">
        <f>FL7</f>
        <v>-</v>
      </c>
      <c r="FM11" s="171" t="str">
        <f>FM7</f>
        <v>-</v>
      </c>
      <c r="FN11" s="171" t="str">
        <f>FN7</f>
        <v>-</v>
      </c>
      <c r="FO11" s="126"/>
      <c r="FP11" s="126"/>
      <c r="FQ11" s="126"/>
      <c r="FR11" s="126"/>
      <c r="FS11" s="167" t="s">
        <v>67</v>
      </c>
      <c r="FT11" s="171" t="str">
        <f>FT7</f>
        <v>-</v>
      </c>
      <c r="FU11" s="171" t="str">
        <f>FU7</f>
        <v>-</v>
      </c>
      <c r="FV11" s="171" t="str">
        <f>FV7</f>
        <v>-</v>
      </c>
      <c r="FW11" s="171" t="str">
        <f>FW7</f>
        <v>-</v>
      </c>
      <c r="FX11" s="171" t="str">
        <f>FX7</f>
        <v>-</v>
      </c>
      <c r="FY11" s="126"/>
      <c r="FZ11" s="126"/>
      <c r="GA11" s="126"/>
      <c r="GB11" s="126"/>
      <c r="GC11" s="167" t="s">
        <v>67</v>
      </c>
      <c r="GD11" s="171" t="str">
        <f>GD7</f>
        <v>-</v>
      </c>
      <c r="GE11" s="171" t="str">
        <f>GE7</f>
        <v>-</v>
      </c>
      <c r="GF11" s="171" t="str">
        <f>GF7</f>
        <v>-</v>
      </c>
      <c r="GG11" s="171" t="str">
        <f>GG7</f>
        <v>-</v>
      </c>
      <c r="GH11" s="171" t="str">
        <f>GH7</f>
        <v>-</v>
      </c>
      <c r="GI11" s="126"/>
      <c r="GJ11" s="126"/>
      <c r="GK11" s="126"/>
      <c r="GL11" s="126"/>
      <c r="GM11" s="167" t="s">
        <v>67</v>
      </c>
      <c r="GN11" s="171" t="str">
        <f>GN7</f>
        <v>-</v>
      </c>
      <c r="GO11" s="171" t="str">
        <f>GO7</f>
        <v>-</v>
      </c>
      <c r="GP11" s="171" t="str">
        <f>GP7</f>
        <v>-</v>
      </c>
      <c r="GQ11" s="171" t="str">
        <f>GQ7</f>
        <v>-</v>
      </c>
      <c r="GR11" s="171" t="str">
        <f>GR7</f>
        <v>-</v>
      </c>
      <c r="GS11" s="126"/>
      <c r="GT11" s="126"/>
      <c r="GU11" s="126"/>
      <c r="GV11" s="126"/>
      <c r="GW11" s="126"/>
      <c r="GX11" s="167" t="s">
        <v>67</v>
      </c>
      <c r="GY11" s="171" t="str">
        <f>GY7</f>
        <v>-</v>
      </c>
      <c r="GZ11" s="171" t="str">
        <f>GZ7</f>
        <v>-</v>
      </c>
      <c r="HA11" s="171" t="str">
        <f>HA7</f>
        <v>-</v>
      </c>
      <c r="HB11" s="171" t="str">
        <f>HB7</f>
        <v>-</v>
      </c>
      <c r="HC11" s="171" t="str">
        <f>HC7</f>
        <v>-</v>
      </c>
      <c r="HD11" s="126"/>
      <c r="HE11" s="126"/>
      <c r="HF11" s="126"/>
      <c r="HG11" s="126"/>
      <c r="HH11" s="167" t="s">
        <v>67</v>
      </c>
      <c r="HI11" s="171" t="str">
        <f>HI7</f>
        <v>-</v>
      </c>
      <c r="HJ11" s="171" t="str">
        <f>HJ7</f>
        <v>-</v>
      </c>
      <c r="HK11" s="171" t="str">
        <f>HK7</f>
        <v>-</v>
      </c>
      <c r="HL11" s="171" t="str">
        <f>HL7</f>
        <v>-</v>
      </c>
      <c r="HM11" s="171" t="str">
        <f>HM7</f>
        <v>-</v>
      </c>
      <c r="HN11" s="126"/>
      <c r="HO11" s="126"/>
      <c r="HP11" s="126"/>
      <c r="HQ11" s="126"/>
      <c r="HR11" s="167" t="s">
        <v>67</v>
      </c>
      <c r="HS11" s="171" t="str">
        <f>HS7</f>
        <v>-</v>
      </c>
      <c r="HT11" s="171" t="str">
        <f>HT7</f>
        <v>-</v>
      </c>
      <c r="HU11" s="171" t="str">
        <f>HU7</f>
        <v>-</v>
      </c>
      <c r="HV11" s="171" t="str">
        <f>HV7</f>
        <v>-</v>
      </c>
      <c r="HW11" s="171" t="str">
        <f>HW7</f>
        <v>-</v>
      </c>
      <c r="HX11" s="126"/>
      <c r="HY11" s="126"/>
      <c r="HZ11" s="126"/>
      <c r="IA11" s="126"/>
      <c r="IB11" s="167" t="s">
        <v>67</v>
      </c>
      <c r="IC11" s="171" t="str">
        <f>IC7</f>
        <v>-</v>
      </c>
      <c r="ID11" s="171" t="str">
        <f>ID7</f>
        <v>-</v>
      </c>
      <c r="IE11" s="171" t="str">
        <f>IE7</f>
        <v>-</v>
      </c>
      <c r="IF11" s="171" t="str">
        <f>IF7</f>
        <v>-</v>
      </c>
      <c r="IG11" s="171" t="str">
        <f>IG7</f>
        <v>-</v>
      </c>
      <c r="IH11" s="126"/>
      <c r="II11" s="126"/>
      <c r="IJ11" s="126"/>
      <c r="IK11" s="126"/>
      <c r="IL11" s="167" t="s">
        <v>67</v>
      </c>
      <c r="IM11" s="171" t="str">
        <f>IM7</f>
        <v>-</v>
      </c>
      <c r="IN11" s="171" t="str">
        <f>IN7</f>
        <v>-</v>
      </c>
      <c r="IO11" s="171" t="str">
        <f>IO7</f>
        <v>-</v>
      </c>
      <c r="IP11" s="171" t="str">
        <f>IP7</f>
        <v>-</v>
      </c>
      <c r="IQ11" s="171" t="str">
        <f>IQ7</f>
        <v>-</v>
      </c>
      <c r="IR11" s="126"/>
      <c r="IS11" s="126"/>
      <c r="IT11" s="126"/>
      <c r="IU11" s="126"/>
      <c r="IV11" s="126"/>
      <c r="IW11" s="167" t="s">
        <v>67</v>
      </c>
      <c r="IX11" s="171">
        <f>IX7</f>
        <v>27.8</v>
      </c>
      <c r="IY11" s="171">
        <f>IY7</f>
        <v>31.6</v>
      </c>
      <c r="IZ11" s="171">
        <f>IZ7</f>
        <v>24.3</v>
      </c>
      <c r="JA11" s="171">
        <f>JA7</f>
        <v>37.6</v>
      </c>
      <c r="JB11" s="171">
        <f>JB7</f>
        <v>30.1</v>
      </c>
      <c r="JC11" s="126"/>
      <c r="JD11" s="126"/>
      <c r="JE11" s="126"/>
      <c r="JF11" s="126"/>
      <c r="JG11" s="167" t="s">
        <v>67</v>
      </c>
      <c r="JH11" s="171">
        <f>JH7</f>
        <v>27.6</v>
      </c>
      <c r="JI11" s="171">
        <f>JI7</f>
        <v>40.6</v>
      </c>
      <c r="JJ11" s="171">
        <f>JJ7</f>
        <v>22.8</v>
      </c>
      <c r="JK11" s="171">
        <f>JK7</f>
        <v>39.1</v>
      </c>
      <c r="JL11" s="171">
        <f>JL7</f>
        <v>36.200000000000003</v>
      </c>
      <c r="JM11" s="126"/>
      <c r="JN11" s="126"/>
      <c r="JO11" s="126"/>
      <c r="JP11" s="126"/>
      <c r="JQ11" s="167" t="s">
        <v>67</v>
      </c>
      <c r="JR11" s="171">
        <f>JR7</f>
        <v>364.1</v>
      </c>
      <c r="JS11" s="171">
        <f>JS7</f>
        <v>250.8</v>
      </c>
      <c r="JT11" s="171">
        <f>JT7</f>
        <v>246.1</v>
      </c>
      <c r="JU11" s="171">
        <f>JU7</f>
        <v>107.1</v>
      </c>
      <c r="JV11" s="171">
        <f>JV7</f>
        <v>67.400000000000006</v>
      </c>
      <c r="JW11" s="126"/>
      <c r="JX11" s="126"/>
      <c r="JY11" s="126"/>
      <c r="JZ11" s="126"/>
      <c r="KA11" s="167" t="s">
        <v>67</v>
      </c>
      <c r="KB11" s="171" t="str">
        <f>KB7</f>
        <v>-</v>
      </c>
      <c r="KC11" s="171" t="str">
        <f>KC7</f>
        <v>-</v>
      </c>
      <c r="KD11" s="171" t="str">
        <f>KD7</f>
        <v>-</v>
      </c>
      <c r="KE11" s="171" t="str">
        <f>KE7</f>
        <v>-</v>
      </c>
      <c r="KF11" s="171" t="str">
        <f>KF7</f>
        <v>-</v>
      </c>
      <c r="KG11" s="126"/>
      <c r="KH11" s="126"/>
      <c r="KI11" s="126"/>
      <c r="KJ11" s="126"/>
      <c r="KK11" s="167" t="s">
        <v>67</v>
      </c>
      <c r="KL11" s="171">
        <f>KL7</f>
        <v>100</v>
      </c>
      <c r="KM11" s="171">
        <f>KM7</f>
        <v>100</v>
      </c>
      <c r="KN11" s="171">
        <f>KN7</f>
        <v>100</v>
      </c>
      <c r="KO11" s="171">
        <f>KO7</f>
        <v>100</v>
      </c>
      <c r="KP11" s="171">
        <f>KP7</f>
        <v>100</v>
      </c>
      <c r="KQ11" s="126"/>
      <c r="KR11" s="126"/>
      <c r="KS11" s="126"/>
      <c r="KT11" s="126"/>
      <c r="KU11" s="126"/>
      <c r="KV11" s="167" t="s">
        <v>67</v>
      </c>
      <c r="KW11" s="171" t="str">
        <f>KW7</f>
        <v>-</v>
      </c>
      <c r="KX11" s="171" t="str">
        <f>KX7</f>
        <v>-</v>
      </c>
      <c r="KY11" s="171" t="str">
        <f>KY7</f>
        <v>-</v>
      </c>
      <c r="KZ11" s="171" t="str">
        <f>KZ7</f>
        <v>-</v>
      </c>
      <c r="LA11" s="171" t="str">
        <f>LA7</f>
        <v>-</v>
      </c>
      <c r="LB11" s="126"/>
      <c r="LC11" s="126"/>
      <c r="LD11" s="126"/>
      <c r="LE11" s="126"/>
      <c r="LF11" s="167" t="s">
        <v>67</v>
      </c>
      <c r="LG11" s="171" t="str">
        <f>LG7</f>
        <v>-</v>
      </c>
      <c r="LH11" s="171" t="str">
        <f>LH7</f>
        <v>-</v>
      </c>
      <c r="LI11" s="171" t="str">
        <f>LI7</f>
        <v>-</v>
      </c>
      <c r="LJ11" s="171" t="str">
        <f>LJ7</f>
        <v>-</v>
      </c>
      <c r="LK11" s="171" t="str">
        <f>LK7</f>
        <v>-</v>
      </c>
      <c r="LL11" s="126"/>
      <c r="LM11" s="126"/>
      <c r="LN11" s="126"/>
      <c r="LO11" s="126"/>
      <c r="LP11" s="167" t="s">
        <v>67</v>
      </c>
      <c r="LQ11" s="171" t="str">
        <f>LQ7</f>
        <v>-</v>
      </c>
      <c r="LR11" s="171" t="str">
        <f>LR7</f>
        <v>-</v>
      </c>
      <c r="LS11" s="171" t="str">
        <f>LS7</f>
        <v>-</v>
      </c>
      <c r="LT11" s="171" t="str">
        <f>LT7</f>
        <v>-</v>
      </c>
      <c r="LU11" s="171" t="str">
        <f>LU7</f>
        <v>-</v>
      </c>
      <c r="LV11" s="126"/>
      <c r="LW11" s="126"/>
      <c r="LX11" s="126"/>
      <c r="LY11" s="126"/>
      <c r="LZ11" s="167" t="s">
        <v>67</v>
      </c>
      <c r="MA11" s="171" t="str">
        <f>MA7</f>
        <v>-</v>
      </c>
      <c r="MB11" s="171" t="str">
        <f>MB7</f>
        <v>-</v>
      </c>
      <c r="MC11" s="171" t="str">
        <f>MC7</f>
        <v>-</v>
      </c>
      <c r="MD11" s="171" t="str">
        <f>MD7</f>
        <v>-</v>
      </c>
      <c r="ME11" s="171" t="str">
        <f>ME7</f>
        <v>-</v>
      </c>
      <c r="MF11" s="126"/>
      <c r="MG11" s="126"/>
      <c r="MH11" s="126"/>
      <c r="MI11" s="126"/>
      <c r="MJ11" s="167" t="s">
        <v>67</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192</v>
      </c>
      <c r="AY12" s="171">
        <f>BD7</f>
        <v>164.1</v>
      </c>
      <c r="AZ12" s="171">
        <f>BE7</f>
        <v>124.4</v>
      </c>
      <c r="BA12" s="171">
        <f>BF7</f>
        <v>118.8</v>
      </c>
      <c r="BB12" s="171">
        <f>BG7</f>
        <v>88.8</v>
      </c>
      <c r="BC12" s="171">
        <f>BH7</f>
        <v>121.3</v>
      </c>
      <c r="BD12" s="126"/>
      <c r="BE12" s="126"/>
      <c r="BF12" s="126"/>
      <c r="BG12" s="126"/>
      <c r="BH12" s="126"/>
      <c r="BI12" s="167" t="s">
        <v>192</v>
      </c>
      <c r="BJ12" s="171">
        <f>BO7</f>
        <v>366.9</v>
      </c>
      <c r="BK12" s="171">
        <f>BP7</f>
        <v>324.60000000000002</v>
      </c>
      <c r="BL12" s="171">
        <f>BQ7</f>
        <v>255.4</v>
      </c>
      <c r="BM12" s="171">
        <f>BR7</f>
        <v>269.8</v>
      </c>
      <c r="BN12" s="171">
        <f>BS7</f>
        <v>247.9</v>
      </c>
      <c r="BO12" s="126"/>
      <c r="BP12" s="126"/>
      <c r="BQ12" s="126"/>
      <c r="BR12" s="126"/>
      <c r="BS12" s="126"/>
      <c r="BT12" s="167" t="s">
        <v>192</v>
      </c>
      <c r="BU12" s="171" t="str">
        <f>BZ7</f>
        <v>-</v>
      </c>
      <c r="BV12" s="171" t="str">
        <f>CA7</f>
        <v>-</v>
      </c>
      <c r="BW12" s="171" t="str">
        <f>CB7</f>
        <v>-</v>
      </c>
      <c r="BX12" s="171" t="str">
        <f>CC7</f>
        <v>-</v>
      </c>
      <c r="BY12" s="171" t="str">
        <f>CD7</f>
        <v>-</v>
      </c>
      <c r="BZ12" s="126"/>
      <c r="CA12" s="126"/>
      <c r="CB12" s="126"/>
      <c r="CC12" s="126"/>
      <c r="CD12" s="126"/>
      <c r="CE12" s="167" t="s">
        <v>192</v>
      </c>
      <c r="CF12" s="171">
        <f>CK7</f>
        <v>11717.4</v>
      </c>
      <c r="CG12" s="171">
        <f>CL7</f>
        <v>17642.5</v>
      </c>
      <c r="CH12" s="171">
        <f>CM7</f>
        <v>18815.8</v>
      </c>
      <c r="CI12" s="171">
        <f>CN7</f>
        <v>22847.9</v>
      </c>
      <c r="CJ12" s="171">
        <f>CO7</f>
        <v>19210.5</v>
      </c>
      <c r="CK12" s="126"/>
      <c r="CL12" s="126"/>
      <c r="CM12" s="126"/>
      <c r="CN12" s="126"/>
      <c r="CO12" s="167" t="s">
        <v>192</v>
      </c>
      <c r="CP12" s="177">
        <f>CU7</f>
        <v>108538</v>
      </c>
      <c r="CQ12" s="177">
        <f>CV7</f>
        <v>58539</v>
      </c>
      <c r="CR12" s="177">
        <f>CW7</f>
        <v>37685</v>
      </c>
      <c r="CS12" s="177">
        <f>CX7</f>
        <v>2390</v>
      </c>
      <c r="CT12" s="177">
        <f>CY7</f>
        <v>32739</v>
      </c>
      <c r="CU12" s="126"/>
      <c r="CV12" s="126"/>
      <c r="CW12" s="126"/>
      <c r="CX12" s="126"/>
      <c r="CY12" s="126"/>
      <c r="CZ12" s="167" t="s">
        <v>192</v>
      </c>
      <c r="DA12" s="171">
        <f>DF7</f>
        <v>35.9</v>
      </c>
      <c r="DB12" s="171">
        <f>DG7</f>
        <v>35.299999999999997</v>
      </c>
      <c r="DC12" s="171">
        <f>DH7</f>
        <v>32.299999999999997</v>
      </c>
      <c r="DD12" s="171">
        <f>DI7</f>
        <v>35.799999999999997</v>
      </c>
      <c r="DE12" s="171">
        <f>DJ7</f>
        <v>31.7</v>
      </c>
      <c r="DF12" s="126"/>
      <c r="DG12" s="126"/>
      <c r="DH12" s="126"/>
      <c r="DI12" s="126"/>
      <c r="DJ12" s="167" t="s">
        <v>192</v>
      </c>
      <c r="DK12" s="171">
        <f>DP7</f>
        <v>23</v>
      </c>
      <c r="DL12" s="171">
        <f>DQ7</f>
        <v>14.6</v>
      </c>
      <c r="DM12" s="171">
        <f>DR7</f>
        <v>17.3</v>
      </c>
      <c r="DN12" s="171">
        <f>DS7</f>
        <v>14.6</v>
      </c>
      <c r="DO12" s="171">
        <f>DT7</f>
        <v>11.9</v>
      </c>
      <c r="DP12" s="126"/>
      <c r="DQ12" s="126"/>
      <c r="DR12" s="126"/>
      <c r="DS12" s="126"/>
      <c r="DT12" s="167" t="s">
        <v>192</v>
      </c>
      <c r="DU12" s="171">
        <f>DZ7</f>
        <v>106.8</v>
      </c>
      <c r="DV12" s="171">
        <f>EA7</f>
        <v>102</v>
      </c>
      <c r="DW12" s="171">
        <f>EB7</f>
        <v>100.7</v>
      </c>
      <c r="DX12" s="171">
        <f>EC7</f>
        <v>100.1</v>
      </c>
      <c r="DY12" s="171">
        <f>ED7</f>
        <v>132.80000000000001</v>
      </c>
      <c r="DZ12" s="126"/>
      <c r="EA12" s="126"/>
      <c r="EB12" s="126"/>
      <c r="EC12" s="126"/>
      <c r="ED12" s="167" t="s">
        <v>192</v>
      </c>
      <c r="EE12" s="171" t="str">
        <f>EJ7</f>
        <v>-</v>
      </c>
      <c r="EF12" s="171" t="str">
        <f>EK7</f>
        <v>-</v>
      </c>
      <c r="EG12" s="171" t="str">
        <f>EL7</f>
        <v>-</v>
      </c>
      <c r="EH12" s="171" t="str">
        <f>EM7</f>
        <v>-</v>
      </c>
      <c r="EI12" s="171" t="str">
        <f>EN7</f>
        <v>-</v>
      </c>
      <c r="EJ12" s="126"/>
      <c r="EK12" s="126"/>
      <c r="EL12" s="126"/>
      <c r="EM12" s="126"/>
      <c r="EN12" s="167" t="s">
        <v>192</v>
      </c>
      <c r="EO12" s="171">
        <f>ET7</f>
        <v>61.5</v>
      </c>
      <c r="EP12" s="171">
        <f>EU7</f>
        <v>74.599999999999994</v>
      </c>
      <c r="EQ12" s="171">
        <f>EV7</f>
        <v>77.099999999999994</v>
      </c>
      <c r="ER12" s="171">
        <f>EW7</f>
        <v>79.8</v>
      </c>
      <c r="ES12" s="171">
        <f>EX7</f>
        <v>88</v>
      </c>
      <c r="ET12" s="126"/>
      <c r="EU12" s="126"/>
      <c r="EV12" s="126"/>
      <c r="EW12" s="126"/>
      <c r="EX12" s="126"/>
      <c r="EY12" s="167" t="s">
        <v>192</v>
      </c>
      <c r="EZ12" s="171" t="str">
        <f>IF($EZ$8,FE7,"-")</f>
        <v>-</v>
      </c>
      <c r="FA12" s="171" t="str">
        <f>IF($EZ$8,FF7,"-")</f>
        <v>-</v>
      </c>
      <c r="FB12" s="171" t="str">
        <f>IF($EZ$8,FG7,"-")</f>
        <v>-</v>
      </c>
      <c r="FC12" s="171" t="str">
        <f>IF($EZ$8,FH7,"-")</f>
        <v>-</v>
      </c>
      <c r="FD12" s="171" t="str">
        <f>IF($EZ$8,FI7,"-")</f>
        <v>-</v>
      </c>
      <c r="FE12" s="126"/>
      <c r="FF12" s="126"/>
      <c r="FG12" s="126"/>
      <c r="FH12" s="126"/>
      <c r="FI12" s="167" t="s">
        <v>192</v>
      </c>
      <c r="FJ12" s="171" t="str">
        <f>IF($FJ$8,FO7,"-")</f>
        <v>-</v>
      </c>
      <c r="FK12" s="171" t="str">
        <f>IF($FJ$8,FP7,"-")</f>
        <v>-</v>
      </c>
      <c r="FL12" s="171" t="str">
        <f>IF($FJ$8,FQ7,"-")</f>
        <v>-</v>
      </c>
      <c r="FM12" s="171" t="str">
        <f>IF($FJ$8,FR7,"-")</f>
        <v>-</v>
      </c>
      <c r="FN12" s="171" t="str">
        <f>IF($FJ$8,FS7,"-")</f>
        <v>-</v>
      </c>
      <c r="FO12" s="126"/>
      <c r="FP12" s="126"/>
      <c r="FQ12" s="126"/>
      <c r="FR12" s="126"/>
      <c r="FS12" s="167" t="s">
        <v>192</v>
      </c>
      <c r="FT12" s="171" t="str">
        <f>IF($FT$8,FY7,"-")</f>
        <v>-</v>
      </c>
      <c r="FU12" s="171" t="str">
        <f>IF($FT$8,FZ7,"-")</f>
        <v>-</v>
      </c>
      <c r="FV12" s="171" t="str">
        <f>IF($FT$8,GA7,"-")</f>
        <v>-</v>
      </c>
      <c r="FW12" s="171" t="str">
        <f>IF($FT$8,GB7,"-")</f>
        <v>-</v>
      </c>
      <c r="FX12" s="171" t="str">
        <f>IF($FT$8,GC7,"-")</f>
        <v>-</v>
      </c>
      <c r="FY12" s="126"/>
      <c r="FZ12" s="126"/>
      <c r="GA12" s="126"/>
      <c r="GB12" s="126"/>
      <c r="GC12" s="167" t="s">
        <v>192</v>
      </c>
      <c r="GD12" s="171" t="str">
        <f>IF($GD$8,GI7,"-")</f>
        <v>-</v>
      </c>
      <c r="GE12" s="171" t="str">
        <f>IF($GD$8,GJ7,"-")</f>
        <v>-</v>
      </c>
      <c r="GF12" s="171" t="str">
        <f>IF($GD$8,GK7,"-")</f>
        <v>-</v>
      </c>
      <c r="GG12" s="171" t="str">
        <f>IF($GD$8,GL7,"-")</f>
        <v>-</v>
      </c>
      <c r="GH12" s="171" t="str">
        <f>IF($GD$8,GM7,"-")</f>
        <v>-</v>
      </c>
      <c r="GI12" s="126"/>
      <c r="GJ12" s="126"/>
      <c r="GK12" s="126"/>
      <c r="GL12" s="126"/>
      <c r="GM12" s="167" t="s">
        <v>192</v>
      </c>
      <c r="GN12" s="171" t="str">
        <f>IF($GN$8,GS7,"-")</f>
        <v>-</v>
      </c>
      <c r="GO12" s="171" t="str">
        <f>IF($GN$8,GT7,"-")</f>
        <v>-</v>
      </c>
      <c r="GP12" s="171" t="str">
        <f>IF($GN$8,GU7,"-")</f>
        <v>-</v>
      </c>
      <c r="GQ12" s="171" t="str">
        <f>IF($GN$8,GV7,"-")</f>
        <v>-</v>
      </c>
      <c r="GR12" s="171" t="str">
        <f>IF($GN$8,GW7,"-")</f>
        <v>-</v>
      </c>
      <c r="GS12" s="126"/>
      <c r="GT12" s="126"/>
      <c r="GU12" s="126"/>
      <c r="GV12" s="126"/>
      <c r="GW12" s="126"/>
      <c r="GX12" s="167" t="s">
        <v>192</v>
      </c>
      <c r="GY12" s="171" t="str">
        <f>IF($GY$8,HD7,"-")</f>
        <v>-</v>
      </c>
      <c r="GZ12" s="171" t="str">
        <f>IF($GY$8,HE7,"-")</f>
        <v>-</v>
      </c>
      <c r="HA12" s="171" t="str">
        <f>IF($GY$8,HF7,"-")</f>
        <v>-</v>
      </c>
      <c r="HB12" s="171" t="str">
        <f>IF($GY$8,HG7,"-")</f>
        <v>-</v>
      </c>
      <c r="HC12" s="171" t="str">
        <f>IF($GY$8,HH7,"-")</f>
        <v>-</v>
      </c>
      <c r="HD12" s="126"/>
      <c r="HE12" s="126"/>
      <c r="HF12" s="126"/>
      <c r="HG12" s="126"/>
      <c r="HH12" s="167" t="s">
        <v>192</v>
      </c>
      <c r="HI12" s="171" t="str">
        <f>IF($HI$8,HN7,"-")</f>
        <v>-</v>
      </c>
      <c r="HJ12" s="171" t="str">
        <f>IF($HI$8,HO7,"-")</f>
        <v>-</v>
      </c>
      <c r="HK12" s="171" t="str">
        <f>IF($HI$8,HP7,"-")</f>
        <v>-</v>
      </c>
      <c r="HL12" s="171" t="str">
        <f>IF($HI$8,HQ7,"-")</f>
        <v>-</v>
      </c>
      <c r="HM12" s="171" t="str">
        <f>IF($HI$8,HR7,"-")</f>
        <v>-</v>
      </c>
      <c r="HN12" s="126"/>
      <c r="HO12" s="126"/>
      <c r="HP12" s="126"/>
      <c r="HQ12" s="126"/>
      <c r="HR12" s="167" t="s">
        <v>192</v>
      </c>
      <c r="HS12" s="171" t="str">
        <f>IF($HS$8,HX7,"-")</f>
        <v>-</v>
      </c>
      <c r="HT12" s="171" t="str">
        <f>IF($HS$8,HY7,"-")</f>
        <v>-</v>
      </c>
      <c r="HU12" s="171" t="str">
        <f>IF($HS$8,HZ7,"-")</f>
        <v>-</v>
      </c>
      <c r="HV12" s="171" t="str">
        <f>IF($HS$8,IA7,"-")</f>
        <v>-</v>
      </c>
      <c r="HW12" s="171" t="str">
        <f>IF($HS$8,IB7,"-")</f>
        <v>-</v>
      </c>
      <c r="HX12" s="126"/>
      <c r="HY12" s="126"/>
      <c r="HZ12" s="126"/>
      <c r="IA12" s="126"/>
      <c r="IB12" s="167" t="s">
        <v>192</v>
      </c>
      <c r="IC12" s="171" t="str">
        <f>IF($IC$8,IH7,"-")</f>
        <v>-</v>
      </c>
      <c r="ID12" s="171" t="str">
        <f>IF($IC$8,II7,"-")</f>
        <v>-</v>
      </c>
      <c r="IE12" s="171" t="str">
        <f>IF($IC$8,IJ7,"-")</f>
        <v>-</v>
      </c>
      <c r="IF12" s="171" t="str">
        <f>IF($IC$8,IK7,"-")</f>
        <v>-</v>
      </c>
      <c r="IG12" s="171" t="str">
        <f>IF($IC$8,IL7,"-")</f>
        <v>-</v>
      </c>
      <c r="IH12" s="126"/>
      <c r="II12" s="126"/>
      <c r="IJ12" s="126"/>
      <c r="IK12" s="126"/>
      <c r="IL12" s="167" t="s">
        <v>192</v>
      </c>
      <c r="IM12" s="171" t="str">
        <f>IF($IM$8,IR7,"-")</f>
        <v>-</v>
      </c>
      <c r="IN12" s="171" t="str">
        <f>IF($IM$8,IS7,"-")</f>
        <v>-</v>
      </c>
      <c r="IO12" s="171" t="str">
        <f>IF($IM$8,IT7,"-")</f>
        <v>-</v>
      </c>
      <c r="IP12" s="171" t="str">
        <f>IF($IM$8,IU7,"-")</f>
        <v>-</v>
      </c>
      <c r="IQ12" s="171" t="str">
        <f>IF($IM$8,IV7,"-")</f>
        <v>-</v>
      </c>
      <c r="IR12" s="126"/>
      <c r="IS12" s="126"/>
      <c r="IT12" s="126"/>
      <c r="IU12" s="126"/>
      <c r="IV12" s="126"/>
      <c r="IW12" s="167" t="s">
        <v>192</v>
      </c>
      <c r="IX12" s="171">
        <f>IF($IX$8,JC7,"-")</f>
        <v>19.600000000000001</v>
      </c>
      <c r="IY12" s="171">
        <f>IF($IX$8,JD7,"-")</f>
        <v>18.5</v>
      </c>
      <c r="IZ12" s="171">
        <f>IF($IX$8,JE7,"-")</f>
        <v>16.100000000000001</v>
      </c>
      <c r="JA12" s="171">
        <f>IF($IX$8,JF7,"-")</f>
        <v>19.600000000000001</v>
      </c>
      <c r="JB12" s="171">
        <f>IF($IX$8,JG7,"-")</f>
        <v>17.899999999999999</v>
      </c>
      <c r="JC12" s="126"/>
      <c r="JD12" s="126"/>
      <c r="JE12" s="126"/>
      <c r="JF12" s="126"/>
      <c r="JG12" s="167" t="s">
        <v>192</v>
      </c>
      <c r="JH12" s="171">
        <f>IF($JH$8,JM7,"-")</f>
        <v>45.4</v>
      </c>
      <c r="JI12" s="171">
        <f>IF($JH$8,JN7,"-")</f>
        <v>46.6</v>
      </c>
      <c r="JJ12" s="171">
        <f>IF($JH$8,JO7,"-")</f>
        <v>48.3</v>
      </c>
      <c r="JK12" s="171">
        <f>IF($JH$8,JP7,"-")</f>
        <v>48.2</v>
      </c>
      <c r="JL12" s="171">
        <f>IF($JH$8,JQ7,"-")</f>
        <v>34.5</v>
      </c>
      <c r="JM12" s="126"/>
      <c r="JN12" s="126"/>
      <c r="JO12" s="126"/>
      <c r="JP12" s="126"/>
      <c r="JQ12" s="167" t="s">
        <v>192</v>
      </c>
      <c r="JR12" s="171">
        <f>IF($JR$8,JW7,"-")</f>
        <v>178.4</v>
      </c>
      <c r="JS12" s="171">
        <f>IF($JR$8,JX7,"-")</f>
        <v>146.19999999999999</v>
      </c>
      <c r="JT12" s="171">
        <f>IF($JR$8,JY7,"-")</f>
        <v>137.1</v>
      </c>
      <c r="JU12" s="171">
        <f>IF($JR$8,JZ7,"-")</f>
        <v>83.3</v>
      </c>
      <c r="JV12" s="171">
        <f>IF($JR$8,KA7,"-")</f>
        <v>61.6</v>
      </c>
      <c r="JW12" s="126"/>
      <c r="JX12" s="126"/>
      <c r="JY12" s="126"/>
      <c r="JZ12" s="126"/>
      <c r="KA12" s="167" t="s">
        <v>192</v>
      </c>
      <c r="KB12" s="171" t="str">
        <f>IF($KB$8,KG7,"-")</f>
        <v>-</v>
      </c>
      <c r="KC12" s="171" t="str">
        <f>IF($KB$8,KH7,"-")</f>
        <v>-</v>
      </c>
      <c r="KD12" s="171" t="str">
        <f>IF($KB$8,KI7,"-")</f>
        <v>-</v>
      </c>
      <c r="KE12" s="171" t="str">
        <f>IF($KB$8,KJ7,"-")</f>
        <v>-</v>
      </c>
      <c r="KF12" s="171" t="str">
        <f>IF($KB$8,KK7,"-")</f>
        <v>-</v>
      </c>
      <c r="KG12" s="126"/>
      <c r="KH12" s="126"/>
      <c r="KI12" s="126"/>
      <c r="KJ12" s="126"/>
      <c r="KK12" s="167" t="s">
        <v>192</v>
      </c>
      <c r="KL12" s="171">
        <f>IF($KL$8,KQ7,"-")</f>
        <v>86.6</v>
      </c>
      <c r="KM12" s="171">
        <f>IF($KL$8,KR7,"-")</f>
        <v>98.4</v>
      </c>
      <c r="KN12" s="171">
        <f>IF($KL$8,KS7,"-")</f>
        <v>98.4</v>
      </c>
      <c r="KO12" s="171">
        <f>IF($KL$8,KT7,"-")</f>
        <v>99.1</v>
      </c>
      <c r="KP12" s="171">
        <f>IF($KL$8,KU7,"-")</f>
        <v>98.8</v>
      </c>
      <c r="KQ12" s="126"/>
      <c r="KR12" s="126"/>
      <c r="KS12" s="126"/>
      <c r="KT12" s="126"/>
      <c r="KU12" s="126"/>
      <c r="KV12" s="167" t="s">
        <v>192</v>
      </c>
      <c r="KW12" s="171" t="str">
        <f>IF($KW$8,LB7,"-")</f>
        <v>-</v>
      </c>
      <c r="KX12" s="171" t="str">
        <f>IF($KW$8,LC7,"-")</f>
        <v>-</v>
      </c>
      <c r="KY12" s="171" t="str">
        <f>IF($KW$8,LD7,"-")</f>
        <v>-</v>
      </c>
      <c r="KZ12" s="171" t="str">
        <f>IF($KW$8,LE7,"-")</f>
        <v>-</v>
      </c>
      <c r="LA12" s="171" t="str">
        <f>IF($KW$8,LF7,"-")</f>
        <v>-</v>
      </c>
      <c r="LB12" s="126"/>
      <c r="LC12" s="126"/>
      <c r="LD12" s="126"/>
      <c r="LE12" s="126"/>
      <c r="LF12" s="167" t="s">
        <v>192</v>
      </c>
      <c r="LG12" s="171" t="str">
        <f>IF($LG$8,LL7,"-")</f>
        <v>-</v>
      </c>
      <c r="LH12" s="171" t="str">
        <f>IF($LG$8,LM7,"-")</f>
        <v>-</v>
      </c>
      <c r="LI12" s="171" t="str">
        <f>IF($LG$8,LN7,"-")</f>
        <v>-</v>
      </c>
      <c r="LJ12" s="171" t="str">
        <f>IF($LG$8,LO7,"-")</f>
        <v>-</v>
      </c>
      <c r="LK12" s="171" t="str">
        <f>IF($LG$8,LP7,"-")</f>
        <v>-</v>
      </c>
      <c r="LL12" s="126"/>
      <c r="LM12" s="126"/>
      <c r="LN12" s="126"/>
      <c r="LO12" s="126"/>
      <c r="LP12" s="167" t="s">
        <v>192</v>
      </c>
      <c r="LQ12" s="171" t="str">
        <f>IF($LQ$8,LV7,"-")</f>
        <v>-</v>
      </c>
      <c r="LR12" s="171" t="str">
        <f>IF($LQ$8,LW7,"-")</f>
        <v>-</v>
      </c>
      <c r="LS12" s="171" t="str">
        <f>IF($LQ$8,LX7,"-")</f>
        <v>-</v>
      </c>
      <c r="LT12" s="171" t="str">
        <f>IF($LQ$8,LY7,"-")</f>
        <v>-</v>
      </c>
      <c r="LU12" s="171" t="str">
        <f>IF($LQ$8,LZ7,"-")</f>
        <v>-</v>
      </c>
      <c r="LV12" s="126"/>
      <c r="LW12" s="126"/>
      <c r="LX12" s="126"/>
      <c r="LY12" s="126"/>
      <c r="LZ12" s="167" t="s">
        <v>192</v>
      </c>
      <c r="MA12" s="171" t="str">
        <f>IF($MA$8,MF7,"-")</f>
        <v>-</v>
      </c>
      <c r="MB12" s="171" t="str">
        <f>IF($MA$8,MG7,"-")</f>
        <v>-</v>
      </c>
      <c r="MC12" s="171" t="str">
        <f>IF($MA$8,MH7,"-")</f>
        <v>-</v>
      </c>
      <c r="MD12" s="171" t="str">
        <f>IF($MA$8,MI7,"-")</f>
        <v>-</v>
      </c>
      <c r="ME12" s="171" t="str">
        <f>IF($MA$8,MJ7,"-")</f>
        <v>-</v>
      </c>
      <c r="MF12" s="126"/>
      <c r="MG12" s="126"/>
      <c r="MH12" s="126"/>
      <c r="MI12" s="126"/>
      <c r="MJ12" s="167" t="s">
        <v>192</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13</v>
      </c>
      <c r="AY13" s="171">
        <f>$BI$7</f>
        <v>100</v>
      </c>
      <c r="AZ13" s="171">
        <f>$BI$7</f>
        <v>100</v>
      </c>
      <c r="BA13" s="171">
        <f>$BI$7</f>
        <v>100</v>
      </c>
      <c r="BB13" s="171">
        <f>$BI$7</f>
        <v>100</v>
      </c>
      <c r="BC13" s="171">
        <f>$BI$7</f>
        <v>100</v>
      </c>
      <c r="BD13" s="126"/>
      <c r="BE13" s="126"/>
      <c r="BF13" s="126"/>
      <c r="BG13" s="126"/>
      <c r="BH13" s="126"/>
      <c r="BI13" s="167" t="s">
        <v>13</v>
      </c>
      <c r="BJ13" s="171">
        <f>$BT$7</f>
        <v>100</v>
      </c>
      <c r="BK13" s="171">
        <f>$BT$7</f>
        <v>100</v>
      </c>
      <c r="BL13" s="171">
        <f>$BT$7</f>
        <v>100</v>
      </c>
      <c r="BM13" s="171">
        <f>$BT$7</f>
        <v>100</v>
      </c>
      <c r="BN13" s="171">
        <f>$BT$7</f>
        <v>100</v>
      </c>
      <c r="BO13" s="126"/>
      <c r="BP13" s="126"/>
      <c r="BQ13" s="126"/>
      <c r="BR13" s="126"/>
      <c r="BS13" s="126"/>
      <c r="BT13" s="167" t="s">
        <v>13</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15</v>
      </c>
      <c r="C14" s="131"/>
      <c r="D14" s="132"/>
      <c r="E14" s="131"/>
      <c r="F14" s="137" t="s">
        <v>193</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195</v>
      </c>
      <c r="C15" s="130"/>
      <c r="D15" s="132"/>
      <c r="E15" s="120">
        <v>1</v>
      </c>
      <c r="F15" s="130" t="s">
        <v>36</v>
      </c>
      <c r="G15" s="130"/>
      <c r="H15" s="130" t="s">
        <v>86</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130</v>
      </c>
      <c r="AY15" s="132"/>
      <c r="AZ15" s="132"/>
      <c r="BA15" s="132"/>
      <c r="BB15" s="132"/>
      <c r="BC15" s="132"/>
      <c r="BD15" s="132"/>
      <c r="BE15" s="132"/>
      <c r="BF15" s="132"/>
      <c r="BG15" s="132"/>
      <c r="BH15" s="132"/>
      <c r="BI15" s="164" t="s">
        <v>130</v>
      </c>
      <c r="BJ15" s="132"/>
      <c r="BK15" s="132"/>
      <c r="BL15" s="132"/>
      <c r="BM15" s="132"/>
      <c r="BN15" s="132"/>
      <c r="BO15" s="132"/>
      <c r="BP15" s="132"/>
      <c r="BQ15" s="132"/>
      <c r="BR15" s="132"/>
      <c r="BS15" s="132"/>
      <c r="BT15" s="164" t="s">
        <v>130</v>
      </c>
      <c r="BU15" s="132"/>
      <c r="BV15" s="132"/>
      <c r="BW15" s="132"/>
      <c r="BX15" s="132"/>
      <c r="BY15" s="132"/>
      <c r="BZ15" s="132"/>
      <c r="CA15" s="132"/>
      <c r="CB15" s="132"/>
      <c r="CC15" s="132"/>
      <c r="CD15" s="132"/>
      <c r="CE15" s="164" t="s">
        <v>130</v>
      </c>
      <c r="CF15" s="132"/>
      <c r="CG15" s="132"/>
      <c r="CH15" s="132"/>
      <c r="CI15" s="132"/>
      <c r="CJ15" s="132"/>
      <c r="CK15" s="132"/>
      <c r="CL15" s="132"/>
      <c r="CM15" s="132"/>
      <c r="CN15" s="132"/>
      <c r="CO15" s="164" t="s">
        <v>130</v>
      </c>
      <c r="CP15" s="132"/>
      <c r="CQ15" s="132"/>
      <c r="CR15" s="132"/>
      <c r="CS15" s="132"/>
      <c r="CT15" s="132"/>
      <c r="CU15" s="132"/>
      <c r="CV15" s="132"/>
      <c r="CW15" s="132"/>
      <c r="CX15" s="132"/>
      <c r="CY15" s="132"/>
      <c r="CZ15" s="164" t="s">
        <v>130</v>
      </c>
      <c r="DA15" s="132"/>
      <c r="DB15" s="132"/>
      <c r="DC15" s="132"/>
      <c r="DD15" s="132"/>
      <c r="DE15" s="132"/>
      <c r="DF15" s="132"/>
      <c r="DG15" s="132"/>
      <c r="DH15" s="132"/>
      <c r="DI15" s="132"/>
      <c r="DJ15" s="164" t="s">
        <v>130</v>
      </c>
      <c r="DK15" s="132"/>
      <c r="DL15" s="132"/>
      <c r="DM15" s="132"/>
      <c r="DN15" s="132"/>
      <c r="DO15" s="132"/>
      <c r="DP15" s="132"/>
      <c r="DQ15" s="132"/>
      <c r="DR15" s="132"/>
      <c r="DS15" s="132"/>
      <c r="DT15" s="164" t="s">
        <v>130</v>
      </c>
      <c r="DU15" s="132"/>
      <c r="DV15" s="132"/>
      <c r="DW15" s="132"/>
      <c r="DX15" s="132"/>
      <c r="DY15" s="132"/>
      <c r="DZ15" s="132"/>
      <c r="EA15" s="132"/>
      <c r="EB15" s="132"/>
      <c r="EC15" s="132"/>
      <c r="ED15" s="164" t="s">
        <v>130</v>
      </c>
      <c r="EE15" s="132"/>
      <c r="EF15" s="132"/>
      <c r="EG15" s="132"/>
      <c r="EH15" s="132"/>
      <c r="EI15" s="132"/>
      <c r="EJ15" s="132"/>
      <c r="EK15" s="132"/>
      <c r="EL15" s="132"/>
      <c r="EM15" s="132"/>
      <c r="EN15" s="164" t="s">
        <v>130</v>
      </c>
      <c r="EO15" s="132"/>
      <c r="EP15" s="132"/>
      <c r="EQ15" s="132"/>
      <c r="ER15" s="132"/>
      <c r="ES15" s="132"/>
      <c r="ET15" s="132"/>
      <c r="EU15" s="132"/>
      <c r="EV15" s="132"/>
      <c r="EW15" s="132"/>
      <c r="EX15" s="132"/>
      <c r="EY15" s="164" t="s">
        <v>130</v>
      </c>
      <c r="EZ15" s="132"/>
      <c r="FA15" s="132"/>
      <c r="FB15" s="132"/>
      <c r="FC15" s="132"/>
      <c r="FD15" s="132"/>
      <c r="FE15" s="132"/>
      <c r="FF15" s="132"/>
      <c r="FG15" s="132"/>
      <c r="FH15" s="132"/>
      <c r="FI15" s="164" t="s">
        <v>130</v>
      </c>
      <c r="FJ15" s="132"/>
      <c r="FK15" s="132"/>
      <c r="FL15" s="132"/>
      <c r="FM15" s="132"/>
      <c r="FN15" s="132"/>
      <c r="FO15" s="132"/>
      <c r="FP15" s="132"/>
      <c r="FQ15" s="132"/>
      <c r="FR15" s="132"/>
      <c r="FS15" s="164" t="s">
        <v>130</v>
      </c>
      <c r="FT15" s="132"/>
      <c r="FU15" s="132"/>
      <c r="FV15" s="132"/>
      <c r="FW15" s="132"/>
      <c r="FX15" s="132"/>
      <c r="FY15" s="132"/>
      <c r="FZ15" s="132"/>
      <c r="GA15" s="132"/>
      <c r="GB15" s="132"/>
      <c r="GC15" s="164" t="s">
        <v>130</v>
      </c>
      <c r="GD15" s="132"/>
      <c r="GE15" s="132"/>
      <c r="GF15" s="132"/>
      <c r="GG15" s="132"/>
      <c r="GH15" s="132"/>
      <c r="GI15" s="132"/>
      <c r="GJ15" s="132"/>
      <c r="GK15" s="132"/>
      <c r="GL15" s="132"/>
      <c r="GM15" s="164" t="s">
        <v>130</v>
      </c>
      <c r="GN15" s="132"/>
      <c r="GO15" s="132"/>
      <c r="GP15" s="132"/>
      <c r="GQ15" s="132"/>
      <c r="GR15" s="132"/>
      <c r="GS15" s="132"/>
      <c r="GT15" s="132"/>
      <c r="GU15" s="132"/>
      <c r="GV15" s="132"/>
      <c r="GW15" s="132"/>
      <c r="GX15" s="164" t="s">
        <v>130</v>
      </c>
      <c r="GY15" s="132"/>
      <c r="GZ15" s="132"/>
      <c r="HA15" s="132"/>
      <c r="HB15" s="132"/>
      <c r="HC15" s="132"/>
      <c r="HD15" s="132"/>
      <c r="HE15" s="132"/>
      <c r="HF15" s="132"/>
      <c r="HG15" s="132"/>
      <c r="HH15" s="164" t="s">
        <v>130</v>
      </c>
      <c r="HI15" s="132"/>
      <c r="HJ15" s="132"/>
      <c r="HK15" s="132"/>
      <c r="HL15" s="132"/>
      <c r="HM15" s="132"/>
      <c r="HN15" s="132"/>
      <c r="HO15" s="132"/>
      <c r="HP15" s="132"/>
      <c r="HQ15" s="132"/>
      <c r="HR15" s="164" t="s">
        <v>130</v>
      </c>
      <c r="HS15" s="132"/>
      <c r="HT15" s="132"/>
      <c r="HU15" s="132"/>
      <c r="HV15" s="132"/>
      <c r="HW15" s="132"/>
      <c r="HX15" s="132"/>
      <c r="HY15" s="132"/>
      <c r="HZ15" s="132"/>
      <c r="IA15" s="132"/>
      <c r="IB15" s="164" t="s">
        <v>130</v>
      </c>
      <c r="IC15" s="132"/>
      <c r="ID15" s="132"/>
      <c r="IE15" s="132"/>
      <c r="IF15" s="132"/>
      <c r="IG15" s="132"/>
      <c r="IH15" s="132"/>
      <c r="II15" s="132"/>
      <c r="IJ15" s="132"/>
      <c r="IK15" s="132"/>
      <c r="IL15" s="164" t="s">
        <v>130</v>
      </c>
      <c r="IM15" s="132"/>
      <c r="IN15" s="132"/>
      <c r="IO15" s="132"/>
      <c r="IP15" s="132"/>
      <c r="IQ15" s="132"/>
      <c r="IR15" s="132"/>
      <c r="IS15" s="132"/>
      <c r="IT15" s="132"/>
      <c r="IU15" s="132"/>
      <c r="IV15" s="132"/>
      <c r="IW15" s="164" t="s">
        <v>130</v>
      </c>
      <c r="IX15" s="132"/>
      <c r="IY15" s="132"/>
      <c r="IZ15" s="132"/>
      <c r="JA15" s="132"/>
      <c r="JB15" s="132"/>
      <c r="JC15" s="132"/>
      <c r="JD15" s="132"/>
      <c r="JE15" s="132"/>
      <c r="JF15" s="132"/>
      <c r="JG15" s="164" t="s">
        <v>130</v>
      </c>
      <c r="JH15" s="132"/>
      <c r="JI15" s="132"/>
      <c r="JJ15" s="132"/>
      <c r="JK15" s="132"/>
      <c r="JL15" s="132"/>
      <c r="JM15" s="132"/>
      <c r="JN15" s="132"/>
      <c r="JO15" s="132"/>
      <c r="JP15" s="132"/>
      <c r="JQ15" s="164" t="s">
        <v>130</v>
      </c>
      <c r="JR15" s="132"/>
      <c r="JS15" s="132"/>
      <c r="JT15" s="132"/>
      <c r="JU15" s="132"/>
      <c r="JV15" s="132"/>
      <c r="JW15" s="132"/>
      <c r="JX15" s="132"/>
      <c r="JY15" s="132"/>
      <c r="JZ15" s="132"/>
      <c r="KA15" s="164" t="s">
        <v>130</v>
      </c>
      <c r="KB15" s="132"/>
      <c r="KC15" s="132"/>
      <c r="KD15" s="132"/>
      <c r="KE15" s="132"/>
      <c r="KF15" s="132"/>
      <c r="KG15" s="132"/>
      <c r="KH15" s="132"/>
      <c r="KI15" s="132"/>
      <c r="KJ15" s="132"/>
      <c r="KK15" s="164" t="s">
        <v>130</v>
      </c>
      <c r="KL15" s="132"/>
      <c r="KM15" s="132"/>
      <c r="KN15" s="132"/>
      <c r="KO15" s="132"/>
      <c r="KP15" s="132"/>
      <c r="KQ15" s="132"/>
      <c r="KR15" s="132"/>
      <c r="KS15" s="132"/>
      <c r="KT15" s="132"/>
      <c r="KU15" s="132"/>
      <c r="KV15" s="164" t="s">
        <v>130</v>
      </c>
      <c r="KW15" s="132"/>
      <c r="KX15" s="132"/>
      <c r="KY15" s="132"/>
      <c r="KZ15" s="132"/>
      <c r="LA15" s="132"/>
      <c r="LB15" s="132"/>
      <c r="LC15" s="132"/>
      <c r="LD15" s="132"/>
      <c r="LE15" s="132"/>
      <c r="LF15" s="164" t="s">
        <v>130</v>
      </c>
      <c r="LG15" s="132"/>
      <c r="LH15" s="132"/>
      <c r="LI15" s="132"/>
      <c r="LJ15" s="132"/>
      <c r="LK15" s="132"/>
      <c r="LL15" s="132"/>
      <c r="LM15" s="132"/>
      <c r="LN15" s="132"/>
      <c r="LO15" s="132"/>
      <c r="LP15" s="164" t="s">
        <v>130</v>
      </c>
      <c r="LQ15" s="132"/>
      <c r="LR15" s="132"/>
      <c r="LS15" s="132"/>
      <c r="LT15" s="132"/>
      <c r="LU15" s="132"/>
      <c r="LV15" s="132"/>
      <c r="LW15" s="132"/>
      <c r="LX15" s="132"/>
      <c r="LY15" s="132"/>
      <c r="LZ15" s="164" t="s">
        <v>130</v>
      </c>
      <c r="MA15" s="132"/>
      <c r="MB15" s="132"/>
      <c r="MC15" s="132"/>
      <c r="MD15" s="132"/>
      <c r="ME15" s="132"/>
      <c r="MF15" s="132"/>
      <c r="MG15" s="132"/>
      <c r="MH15" s="132"/>
      <c r="MI15" s="132"/>
      <c r="MJ15" s="164" t="s">
        <v>130</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197</v>
      </c>
      <c r="C16" s="130"/>
      <c r="D16" s="132"/>
      <c r="E16" s="120">
        <f>E15+1</f>
        <v>2</v>
      </c>
      <c r="F16" s="130" t="s">
        <v>60</v>
      </c>
      <c r="G16" s="130"/>
      <c r="H16" s="130" t="s">
        <v>198</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f>$B$10</f>
        <v>41275</v>
      </c>
      <c r="AZ16" s="172">
        <f>$C$10</f>
        <v>41640</v>
      </c>
      <c r="BA16" s="172">
        <f>$D$10</f>
        <v>42005</v>
      </c>
      <c r="BB16" s="172">
        <f>$E$10</f>
        <v>42370</v>
      </c>
      <c r="BC16" s="172">
        <f>$F$10</f>
        <v>42736</v>
      </c>
      <c r="BD16" s="132"/>
      <c r="BE16" s="132"/>
      <c r="BF16" s="132"/>
      <c r="BG16" s="132"/>
      <c r="BH16" s="132"/>
      <c r="BI16" s="164"/>
      <c r="BJ16" s="172">
        <f>$B$10</f>
        <v>41275</v>
      </c>
      <c r="BK16" s="172">
        <f>$C$10</f>
        <v>41640</v>
      </c>
      <c r="BL16" s="172">
        <f>$D$10</f>
        <v>42005</v>
      </c>
      <c r="BM16" s="172">
        <f>$E$10</f>
        <v>42370</v>
      </c>
      <c r="BN16" s="172">
        <f>$F$10</f>
        <v>42736</v>
      </c>
      <c r="BO16" s="132"/>
      <c r="BP16" s="132"/>
      <c r="BQ16" s="132"/>
      <c r="BR16" s="132"/>
      <c r="BS16" s="132"/>
      <c r="BT16" s="164"/>
      <c r="BU16" s="172">
        <f>$B$10</f>
        <v>41275</v>
      </c>
      <c r="BV16" s="172">
        <f>$C$10</f>
        <v>41640</v>
      </c>
      <c r="BW16" s="172">
        <f>$D$10</f>
        <v>42005</v>
      </c>
      <c r="BX16" s="172">
        <f>$E$10</f>
        <v>42370</v>
      </c>
      <c r="BY16" s="172">
        <f>$F$10</f>
        <v>42736</v>
      </c>
      <c r="BZ16" s="132"/>
      <c r="CA16" s="132"/>
      <c r="CB16" s="132"/>
      <c r="CC16" s="132"/>
      <c r="CD16" s="132"/>
      <c r="CE16" s="164"/>
      <c r="CF16" s="172">
        <f>$B$10</f>
        <v>41275</v>
      </c>
      <c r="CG16" s="172">
        <f>$C$10</f>
        <v>41640</v>
      </c>
      <c r="CH16" s="172">
        <f>$D$10</f>
        <v>42005</v>
      </c>
      <c r="CI16" s="172">
        <f>$E$10</f>
        <v>42370</v>
      </c>
      <c r="CJ16" s="172">
        <f>$F$10</f>
        <v>42736</v>
      </c>
      <c r="CK16" s="132"/>
      <c r="CL16" s="132"/>
      <c r="CM16" s="132"/>
      <c r="CN16" s="132"/>
      <c r="CO16" s="164"/>
      <c r="CP16" s="172">
        <f>$B$10</f>
        <v>41275</v>
      </c>
      <c r="CQ16" s="172">
        <f>$C$10</f>
        <v>41640</v>
      </c>
      <c r="CR16" s="172">
        <f>$D$10</f>
        <v>42005</v>
      </c>
      <c r="CS16" s="172">
        <f>$E$10</f>
        <v>42370</v>
      </c>
      <c r="CT16" s="172">
        <f>$F$10</f>
        <v>42736</v>
      </c>
      <c r="CU16" s="132"/>
      <c r="CV16" s="132"/>
      <c r="CW16" s="132"/>
      <c r="CX16" s="132"/>
      <c r="CY16" s="132"/>
      <c r="CZ16" s="164"/>
      <c r="DA16" s="172">
        <f>$B$10</f>
        <v>41275</v>
      </c>
      <c r="DB16" s="172">
        <f>$C$10</f>
        <v>41640</v>
      </c>
      <c r="DC16" s="172">
        <f>$D$10</f>
        <v>42005</v>
      </c>
      <c r="DD16" s="172">
        <f>$E$10</f>
        <v>42370</v>
      </c>
      <c r="DE16" s="172">
        <f>$F$10</f>
        <v>42736</v>
      </c>
      <c r="DF16" s="132"/>
      <c r="DG16" s="132"/>
      <c r="DH16" s="132"/>
      <c r="DI16" s="132"/>
      <c r="DJ16" s="164"/>
      <c r="DK16" s="172">
        <f>$B$10</f>
        <v>41275</v>
      </c>
      <c r="DL16" s="172">
        <f>$C$10</f>
        <v>41640</v>
      </c>
      <c r="DM16" s="172">
        <f>$D$10</f>
        <v>42005</v>
      </c>
      <c r="DN16" s="172">
        <f>$E$10</f>
        <v>42370</v>
      </c>
      <c r="DO16" s="172">
        <f>$F$10</f>
        <v>42736</v>
      </c>
      <c r="DP16" s="132"/>
      <c r="DQ16" s="132"/>
      <c r="DR16" s="132"/>
      <c r="DS16" s="132"/>
      <c r="DT16" s="164"/>
      <c r="DU16" s="172">
        <f>$B$10</f>
        <v>41275</v>
      </c>
      <c r="DV16" s="172">
        <f>$C$10</f>
        <v>41640</v>
      </c>
      <c r="DW16" s="172">
        <f>$D$10</f>
        <v>42005</v>
      </c>
      <c r="DX16" s="172">
        <f>$E$10</f>
        <v>42370</v>
      </c>
      <c r="DY16" s="172">
        <f>$F$10</f>
        <v>42736</v>
      </c>
      <c r="DZ16" s="132"/>
      <c r="EA16" s="132"/>
      <c r="EB16" s="132"/>
      <c r="EC16" s="132"/>
      <c r="ED16" s="164"/>
      <c r="EE16" s="172">
        <f>$B$10</f>
        <v>41275</v>
      </c>
      <c r="EF16" s="172">
        <f>$C$10</f>
        <v>41640</v>
      </c>
      <c r="EG16" s="172">
        <f>$D$10</f>
        <v>42005</v>
      </c>
      <c r="EH16" s="172">
        <f>$E$10</f>
        <v>42370</v>
      </c>
      <c r="EI16" s="172">
        <f>$F$10</f>
        <v>42736</v>
      </c>
      <c r="EJ16" s="132"/>
      <c r="EK16" s="132"/>
      <c r="EL16" s="132"/>
      <c r="EM16" s="132"/>
      <c r="EN16" s="164"/>
      <c r="EO16" s="172">
        <f>$B$10</f>
        <v>41275</v>
      </c>
      <c r="EP16" s="172">
        <f>$C$10</f>
        <v>41640</v>
      </c>
      <c r="EQ16" s="172">
        <f>$D$10</f>
        <v>42005</v>
      </c>
      <c r="ER16" s="172">
        <f>$E$10</f>
        <v>42370</v>
      </c>
      <c r="ES16" s="172">
        <f>$F$10</f>
        <v>42736</v>
      </c>
      <c r="ET16" s="132"/>
      <c r="EU16" s="132"/>
      <c r="EV16" s="132"/>
      <c r="EW16" s="132"/>
      <c r="EX16" s="132"/>
      <c r="EY16" s="164"/>
      <c r="EZ16" s="172">
        <f>$B$10</f>
        <v>41275</v>
      </c>
      <c r="FA16" s="172">
        <f>$C$10</f>
        <v>41640</v>
      </c>
      <c r="FB16" s="172">
        <f>$D$10</f>
        <v>42005</v>
      </c>
      <c r="FC16" s="172">
        <f>$E$10</f>
        <v>42370</v>
      </c>
      <c r="FD16" s="172">
        <f>$F$10</f>
        <v>42736</v>
      </c>
      <c r="FE16" s="132"/>
      <c r="FF16" s="132"/>
      <c r="FG16" s="132"/>
      <c r="FH16" s="132"/>
      <c r="FI16" s="164"/>
      <c r="FJ16" s="172">
        <f>$B$10</f>
        <v>41275</v>
      </c>
      <c r="FK16" s="172">
        <f>$C$10</f>
        <v>41640</v>
      </c>
      <c r="FL16" s="172">
        <f>$D$10</f>
        <v>42005</v>
      </c>
      <c r="FM16" s="172">
        <f>$E$10</f>
        <v>42370</v>
      </c>
      <c r="FN16" s="172">
        <f>$F$10</f>
        <v>42736</v>
      </c>
      <c r="FO16" s="132"/>
      <c r="FP16" s="132"/>
      <c r="FQ16" s="132"/>
      <c r="FR16" s="132"/>
      <c r="FS16" s="164"/>
      <c r="FT16" s="172">
        <f>$B$10</f>
        <v>41275</v>
      </c>
      <c r="FU16" s="172">
        <f>$C$10</f>
        <v>41640</v>
      </c>
      <c r="FV16" s="172">
        <f>$D$10</f>
        <v>42005</v>
      </c>
      <c r="FW16" s="172">
        <f>$E$10</f>
        <v>42370</v>
      </c>
      <c r="FX16" s="172">
        <f>$F$10</f>
        <v>42736</v>
      </c>
      <c r="FY16" s="132"/>
      <c r="FZ16" s="132"/>
      <c r="GA16" s="132"/>
      <c r="GB16" s="132"/>
      <c r="GC16" s="164"/>
      <c r="GD16" s="172">
        <f>$B$10</f>
        <v>41275</v>
      </c>
      <c r="GE16" s="172">
        <f>$C$10</f>
        <v>41640</v>
      </c>
      <c r="GF16" s="172">
        <f>$D$10</f>
        <v>42005</v>
      </c>
      <c r="GG16" s="172">
        <f>$E$10</f>
        <v>42370</v>
      </c>
      <c r="GH16" s="172">
        <f>$F$10</f>
        <v>42736</v>
      </c>
      <c r="GI16" s="132"/>
      <c r="GJ16" s="132"/>
      <c r="GK16" s="132"/>
      <c r="GL16" s="132"/>
      <c r="GM16" s="164"/>
      <c r="GN16" s="172">
        <f>$B$10</f>
        <v>41275</v>
      </c>
      <c r="GO16" s="172">
        <f>$C$10</f>
        <v>41640</v>
      </c>
      <c r="GP16" s="172">
        <f>$D$10</f>
        <v>42005</v>
      </c>
      <c r="GQ16" s="172">
        <f>$E$10</f>
        <v>42370</v>
      </c>
      <c r="GR16" s="172">
        <f>$F$10</f>
        <v>42736</v>
      </c>
      <c r="GS16" s="132"/>
      <c r="GT16" s="132"/>
      <c r="GU16" s="132"/>
      <c r="GV16" s="132"/>
      <c r="GW16" s="132"/>
      <c r="GX16" s="164"/>
      <c r="GY16" s="172">
        <f>$B$10</f>
        <v>41275</v>
      </c>
      <c r="GZ16" s="172">
        <f>$C$10</f>
        <v>41640</v>
      </c>
      <c r="HA16" s="172">
        <f>$D$10</f>
        <v>42005</v>
      </c>
      <c r="HB16" s="172">
        <f>$E$10</f>
        <v>42370</v>
      </c>
      <c r="HC16" s="172">
        <f>$F$10</f>
        <v>42736</v>
      </c>
      <c r="HD16" s="132"/>
      <c r="HE16" s="132"/>
      <c r="HF16" s="132"/>
      <c r="HG16" s="132"/>
      <c r="HH16" s="164"/>
      <c r="HI16" s="172">
        <f>$B$10</f>
        <v>41275</v>
      </c>
      <c r="HJ16" s="172">
        <f>$C$10</f>
        <v>41640</v>
      </c>
      <c r="HK16" s="172">
        <f>$D$10</f>
        <v>42005</v>
      </c>
      <c r="HL16" s="172">
        <f>$E$10</f>
        <v>42370</v>
      </c>
      <c r="HM16" s="172">
        <f>$F$10</f>
        <v>42736</v>
      </c>
      <c r="HN16" s="132"/>
      <c r="HO16" s="132"/>
      <c r="HP16" s="132"/>
      <c r="HQ16" s="132"/>
      <c r="HR16" s="164"/>
      <c r="HS16" s="172">
        <f>$B$10</f>
        <v>41275</v>
      </c>
      <c r="HT16" s="172">
        <f>$C$10</f>
        <v>41640</v>
      </c>
      <c r="HU16" s="172">
        <f>$D$10</f>
        <v>42005</v>
      </c>
      <c r="HV16" s="172">
        <f>$E$10</f>
        <v>42370</v>
      </c>
      <c r="HW16" s="172">
        <f>$F$10</f>
        <v>42736</v>
      </c>
      <c r="HX16" s="132"/>
      <c r="HY16" s="132"/>
      <c r="HZ16" s="132"/>
      <c r="IA16" s="132"/>
      <c r="IB16" s="164"/>
      <c r="IC16" s="172">
        <f>$B$10</f>
        <v>41275</v>
      </c>
      <c r="ID16" s="172">
        <f>$C$10</f>
        <v>41640</v>
      </c>
      <c r="IE16" s="172">
        <f>$D$10</f>
        <v>42005</v>
      </c>
      <c r="IF16" s="172">
        <f>$E$10</f>
        <v>42370</v>
      </c>
      <c r="IG16" s="172">
        <f>$F$10</f>
        <v>42736</v>
      </c>
      <c r="IH16" s="132"/>
      <c r="II16" s="132"/>
      <c r="IJ16" s="132"/>
      <c r="IK16" s="132"/>
      <c r="IL16" s="164"/>
      <c r="IM16" s="172">
        <f>$B$10</f>
        <v>41275</v>
      </c>
      <c r="IN16" s="172">
        <f>$C$10</f>
        <v>41640</v>
      </c>
      <c r="IO16" s="172">
        <f>$D$10</f>
        <v>42005</v>
      </c>
      <c r="IP16" s="172">
        <f>$E$10</f>
        <v>42370</v>
      </c>
      <c r="IQ16" s="172">
        <f>$F$10</f>
        <v>42736</v>
      </c>
      <c r="IR16" s="132"/>
      <c r="IS16" s="132"/>
      <c r="IT16" s="132"/>
      <c r="IU16" s="132"/>
      <c r="IV16" s="132"/>
      <c r="IW16" s="164"/>
      <c r="IX16" s="172">
        <f>$B$10</f>
        <v>41275</v>
      </c>
      <c r="IY16" s="172">
        <f>$C$10</f>
        <v>41640</v>
      </c>
      <c r="IZ16" s="172">
        <f>$D$10</f>
        <v>42005</v>
      </c>
      <c r="JA16" s="172">
        <f>$E$10</f>
        <v>42370</v>
      </c>
      <c r="JB16" s="172">
        <f>$F$10</f>
        <v>42736</v>
      </c>
      <c r="JC16" s="132"/>
      <c r="JD16" s="132"/>
      <c r="JE16" s="132"/>
      <c r="JF16" s="132"/>
      <c r="JG16" s="164"/>
      <c r="JH16" s="172">
        <f>$B$10</f>
        <v>41275</v>
      </c>
      <c r="JI16" s="172">
        <f>$C$10</f>
        <v>41640</v>
      </c>
      <c r="JJ16" s="172">
        <f>$D$10</f>
        <v>42005</v>
      </c>
      <c r="JK16" s="172">
        <f>$E$10</f>
        <v>42370</v>
      </c>
      <c r="JL16" s="172">
        <f>$F$10</f>
        <v>42736</v>
      </c>
      <c r="JM16" s="132"/>
      <c r="JN16" s="132"/>
      <c r="JO16" s="132"/>
      <c r="JP16" s="132"/>
      <c r="JQ16" s="164"/>
      <c r="JR16" s="172">
        <f>$B$10</f>
        <v>41275</v>
      </c>
      <c r="JS16" s="172">
        <f>$C$10</f>
        <v>41640</v>
      </c>
      <c r="JT16" s="172">
        <f>$D$10</f>
        <v>42005</v>
      </c>
      <c r="JU16" s="172">
        <f>$E$10</f>
        <v>42370</v>
      </c>
      <c r="JV16" s="172">
        <f>$F$10</f>
        <v>42736</v>
      </c>
      <c r="JW16" s="132"/>
      <c r="JX16" s="132"/>
      <c r="JY16" s="132"/>
      <c r="JZ16" s="132"/>
      <c r="KA16" s="164"/>
      <c r="KB16" s="172">
        <f>$B$10</f>
        <v>41275</v>
      </c>
      <c r="KC16" s="172">
        <f>$C$10</f>
        <v>41640</v>
      </c>
      <c r="KD16" s="172">
        <f>$D$10</f>
        <v>42005</v>
      </c>
      <c r="KE16" s="172">
        <f>$E$10</f>
        <v>42370</v>
      </c>
      <c r="KF16" s="172">
        <f>$F$10</f>
        <v>42736</v>
      </c>
      <c r="KG16" s="132"/>
      <c r="KH16" s="132"/>
      <c r="KI16" s="132"/>
      <c r="KJ16" s="132"/>
      <c r="KK16" s="164"/>
      <c r="KL16" s="172">
        <f>$B$10</f>
        <v>41275</v>
      </c>
      <c r="KM16" s="172">
        <f>$C$10</f>
        <v>41640</v>
      </c>
      <c r="KN16" s="172">
        <f>$D$10</f>
        <v>42005</v>
      </c>
      <c r="KO16" s="172">
        <f>$E$10</f>
        <v>42370</v>
      </c>
      <c r="KP16" s="172">
        <f>$F$10</f>
        <v>42736</v>
      </c>
      <c r="KQ16" s="132"/>
      <c r="KR16" s="132"/>
      <c r="KS16" s="132"/>
      <c r="KT16" s="132"/>
      <c r="KU16" s="132"/>
      <c r="KV16" s="164"/>
      <c r="KW16" s="172">
        <f>$B$10</f>
        <v>41275</v>
      </c>
      <c r="KX16" s="172">
        <f>$C$10</f>
        <v>41640</v>
      </c>
      <c r="KY16" s="172">
        <f>$D$10</f>
        <v>42005</v>
      </c>
      <c r="KZ16" s="172">
        <f>$E$10</f>
        <v>42370</v>
      </c>
      <c r="LA16" s="172">
        <f>$F$10</f>
        <v>42736</v>
      </c>
      <c r="LB16" s="132"/>
      <c r="LC16" s="132"/>
      <c r="LD16" s="132"/>
      <c r="LE16" s="132"/>
      <c r="LF16" s="164"/>
      <c r="LG16" s="172">
        <f>$B$10</f>
        <v>41275</v>
      </c>
      <c r="LH16" s="172">
        <f>$C$10</f>
        <v>41640</v>
      </c>
      <c r="LI16" s="172">
        <f>$D$10</f>
        <v>42005</v>
      </c>
      <c r="LJ16" s="172">
        <f>$E$10</f>
        <v>42370</v>
      </c>
      <c r="LK16" s="172">
        <f>$F$10</f>
        <v>42736</v>
      </c>
      <c r="LL16" s="132"/>
      <c r="LM16" s="132"/>
      <c r="LN16" s="132"/>
      <c r="LO16" s="132"/>
      <c r="LP16" s="164"/>
      <c r="LQ16" s="172">
        <f>$B$10</f>
        <v>41275</v>
      </c>
      <c r="LR16" s="172">
        <f>$C$10</f>
        <v>41640</v>
      </c>
      <c r="LS16" s="172">
        <f>$D$10</f>
        <v>42005</v>
      </c>
      <c r="LT16" s="172">
        <f>$E$10</f>
        <v>42370</v>
      </c>
      <c r="LU16" s="172">
        <f>$F$10</f>
        <v>42736</v>
      </c>
      <c r="LV16" s="132"/>
      <c r="LW16" s="132"/>
      <c r="LX16" s="132"/>
      <c r="LY16" s="132"/>
      <c r="LZ16" s="164"/>
      <c r="MA16" s="172">
        <f>$B$10</f>
        <v>41275</v>
      </c>
      <c r="MB16" s="172">
        <f>$C$10</f>
        <v>41640</v>
      </c>
      <c r="MC16" s="172">
        <f>$D$10</f>
        <v>42005</v>
      </c>
      <c r="MD16" s="172">
        <f>$E$10</f>
        <v>42370</v>
      </c>
      <c r="ME16" s="172">
        <f>$F$10</f>
        <v>42736</v>
      </c>
      <c r="MF16" s="132"/>
      <c r="MG16" s="132"/>
      <c r="MH16" s="132"/>
      <c r="MI16" s="132"/>
      <c r="MJ16" s="164"/>
      <c r="MK16" s="172">
        <f>$B$10</f>
        <v>41275</v>
      </c>
      <c r="ML16" s="172">
        <f>$C$10</f>
        <v>41640</v>
      </c>
      <c r="MM16" s="172">
        <f>$D$10</f>
        <v>42005</v>
      </c>
      <c r="MN16" s="172">
        <f>$E$10</f>
        <v>42370</v>
      </c>
      <c r="MO16" s="172">
        <f>$F$10</f>
        <v>42736</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199</v>
      </c>
      <c r="C17" s="130"/>
      <c r="D17" s="132"/>
      <c r="E17" s="120">
        <f>E16+1</f>
        <v>3</v>
      </c>
      <c r="F17" s="130" t="s">
        <v>49</v>
      </c>
      <c r="G17" s="130"/>
      <c r="H17" s="130" t="s">
        <v>201</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171</v>
      </c>
      <c r="AY17" s="173">
        <f>IF(AY7="-",NA(),AY7)</f>
        <v>91.4</v>
      </c>
      <c r="AZ17" s="173">
        <f>IF(AZ7="-",NA(),AZ7)</f>
        <v>102.1</v>
      </c>
      <c r="BA17" s="173">
        <f>IF(BA7="-",NA(),BA7)</f>
        <v>81.099999999999994</v>
      </c>
      <c r="BB17" s="173">
        <f>IF(BB7="-",NA(),BB7)</f>
        <v>113.6</v>
      </c>
      <c r="BC17" s="173">
        <f>IF(BC7="-",NA(),BC7)</f>
        <v>85.4</v>
      </c>
      <c r="BD17" s="132"/>
      <c r="BE17" s="132"/>
      <c r="BF17" s="132"/>
      <c r="BG17" s="132"/>
      <c r="BH17" s="132"/>
      <c r="BI17" s="168" t="s">
        <v>171</v>
      </c>
      <c r="BJ17" s="173">
        <f>IF(BJ7="-",NA(),BJ7)</f>
        <v>297.60000000000002</v>
      </c>
      <c r="BK17" s="173">
        <f>IF(BK7="-",NA(),BK7)</f>
        <v>301.2</v>
      </c>
      <c r="BL17" s="173">
        <f>IF(BL7="-",NA(),BL7)</f>
        <v>255.6</v>
      </c>
      <c r="BM17" s="173">
        <f>IF(BM7="-",NA(),BM7)</f>
        <v>298.60000000000002</v>
      </c>
      <c r="BN17" s="173">
        <f>IF(BN7="-",NA(),BN7)</f>
        <v>204.2</v>
      </c>
      <c r="BO17" s="132"/>
      <c r="BP17" s="132"/>
      <c r="BQ17" s="132"/>
      <c r="BR17" s="132"/>
      <c r="BS17" s="132"/>
      <c r="BT17" s="168" t="s">
        <v>171</v>
      </c>
      <c r="BU17" s="173" t="e">
        <f>IF(BU7="-",NA(),BU7)</f>
        <v>#N/A</v>
      </c>
      <c r="BV17" s="173" t="e">
        <f>IF(BV7="-",NA(),BV7)</f>
        <v>#N/A</v>
      </c>
      <c r="BW17" s="173" t="e">
        <f>IF(BW7="-",NA(),BW7)</f>
        <v>#N/A</v>
      </c>
      <c r="BX17" s="173" t="e">
        <f>IF(BX7="-",NA(),BX7)</f>
        <v>#N/A</v>
      </c>
      <c r="BY17" s="173" t="e">
        <f>IF(BY7="-",NA(),BY7)</f>
        <v>#N/A</v>
      </c>
      <c r="BZ17" s="132"/>
      <c r="CA17" s="132"/>
      <c r="CB17" s="132"/>
      <c r="CC17" s="132"/>
      <c r="CD17" s="132"/>
      <c r="CE17" s="168" t="s">
        <v>171</v>
      </c>
      <c r="CF17" s="173">
        <f>IF(CF7="-",NA(),CF7)</f>
        <v>17123.2</v>
      </c>
      <c r="CG17" s="173">
        <f>IF(CG7="-",NA(),CG7)</f>
        <v>15777.4</v>
      </c>
      <c r="CH17" s="173">
        <f>IF(CH7="-",NA(),CH7)</f>
        <v>19849.900000000001</v>
      </c>
      <c r="CI17" s="173">
        <f>IF(CI7="-",NA(),CI7)</f>
        <v>14171.1</v>
      </c>
      <c r="CJ17" s="173">
        <f>IF(CJ7="-",NA(),CJ7)</f>
        <v>18859.8</v>
      </c>
      <c r="CK17" s="132"/>
      <c r="CL17" s="132"/>
      <c r="CM17" s="132"/>
      <c r="CN17" s="132"/>
      <c r="CO17" s="168" t="s">
        <v>171</v>
      </c>
      <c r="CP17" s="178">
        <f>IF(CP7="-",NA(),CP7)</f>
        <v>30374</v>
      </c>
      <c r="CQ17" s="178">
        <f>IF(CQ7="-",NA(),CQ7)</f>
        <v>35773</v>
      </c>
      <c r="CR17" s="178">
        <f>IF(CR7="-",NA(),CR7)</f>
        <v>25083</v>
      </c>
      <c r="CS17" s="178">
        <f>IF(CS7="-",NA(),CS7)</f>
        <v>42294</v>
      </c>
      <c r="CT17" s="178">
        <f>IF(CT7="-",NA(),CT7)</f>
        <v>25960</v>
      </c>
      <c r="CU17" s="132"/>
      <c r="CV17" s="132"/>
      <c r="CW17" s="132"/>
      <c r="CX17" s="132"/>
      <c r="CY17" s="132"/>
      <c r="CZ17" s="168" t="s">
        <v>171</v>
      </c>
      <c r="DA17" s="173">
        <f>IF(DA7="-",NA(),DA7)</f>
        <v>27.8</v>
      </c>
      <c r="DB17" s="173">
        <f>IF(DB7="-",NA(),DB7)</f>
        <v>31.6</v>
      </c>
      <c r="DC17" s="173">
        <f>IF(DC7="-",NA(),DC7)</f>
        <v>24.3</v>
      </c>
      <c r="DD17" s="173">
        <f>IF(DD7="-",NA(),DD7)</f>
        <v>37.6</v>
      </c>
      <c r="DE17" s="173">
        <f>IF(DE7="-",NA(),DE7)</f>
        <v>30.1</v>
      </c>
      <c r="DF17" s="132"/>
      <c r="DG17" s="132"/>
      <c r="DH17" s="132"/>
      <c r="DI17" s="132"/>
      <c r="DJ17" s="168" t="s">
        <v>171</v>
      </c>
      <c r="DK17" s="173">
        <f>IF(DK7="-",NA(),DK7)</f>
        <v>27.6</v>
      </c>
      <c r="DL17" s="173">
        <f>IF(DL7="-",NA(),DL7)</f>
        <v>40.6</v>
      </c>
      <c r="DM17" s="173">
        <f>IF(DM7="-",NA(),DM7)</f>
        <v>22.8</v>
      </c>
      <c r="DN17" s="173">
        <f>IF(DN7="-",NA(),DN7)</f>
        <v>39.1</v>
      </c>
      <c r="DO17" s="173">
        <f>IF(DO7="-",NA(),DO7)</f>
        <v>36.200000000000003</v>
      </c>
      <c r="DP17" s="132"/>
      <c r="DQ17" s="132"/>
      <c r="DR17" s="132"/>
      <c r="DS17" s="132"/>
      <c r="DT17" s="168" t="s">
        <v>171</v>
      </c>
      <c r="DU17" s="173">
        <f>IF(DU7="-",NA(),DU7)</f>
        <v>364.1</v>
      </c>
      <c r="DV17" s="173">
        <f>IF(DV7="-",NA(),DV7)</f>
        <v>250.8</v>
      </c>
      <c r="DW17" s="173">
        <f>IF(DW7="-",NA(),DW7)</f>
        <v>246.1</v>
      </c>
      <c r="DX17" s="173">
        <f>IF(DX7="-",NA(),DX7)</f>
        <v>107.1</v>
      </c>
      <c r="DY17" s="173">
        <f>IF(DY7="-",NA(),DY7)</f>
        <v>67.400000000000006</v>
      </c>
      <c r="DZ17" s="132"/>
      <c r="EA17" s="132"/>
      <c r="EB17" s="132"/>
      <c r="EC17" s="132"/>
      <c r="ED17" s="168" t="s">
        <v>171</v>
      </c>
      <c r="EE17" s="173" t="e">
        <f>IF(EE7="-",NA(),EE7)</f>
        <v>#N/A</v>
      </c>
      <c r="EF17" s="173" t="e">
        <f>IF(EF7="-",NA(),EF7)</f>
        <v>#N/A</v>
      </c>
      <c r="EG17" s="173" t="e">
        <f>IF(EG7="-",NA(),EG7)</f>
        <v>#N/A</v>
      </c>
      <c r="EH17" s="173" t="e">
        <f>IF(EH7="-",NA(),EH7)</f>
        <v>#N/A</v>
      </c>
      <c r="EI17" s="173" t="e">
        <f>IF(EI7="-",NA(),EI7)</f>
        <v>#N/A</v>
      </c>
      <c r="EJ17" s="132"/>
      <c r="EK17" s="132"/>
      <c r="EL17" s="132"/>
      <c r="EM17" s="132"/>
      <c r="EN17" s="168" t="s">
        <v>171</v>
      </c>
      <c r="EO17" s="173">
        <f>IF(EO7="-",NA(),EO7)</f>
        <v>100</v>
      </c>
      <c r="EP17" s="173">
        <f>IF(EP7="-",NA(),EP7)</f>
        <v>100</v>
      </c>
      <c r="EQ17" s="173">
        <f>IF(EQ7="-",NA(),EQ7)</f>
        <v>100</v>
      </c>
      <c r="ER17" s="173">
        <f>IF(ER7="-",NA(),ER7)</f>
        <v>100</v>
      </c>
      <c r="ES17" s="173">
        <f>IF(ES7="-",NA(),ES7)</f>
        <v>100</v>
      </c>
      <c r="ET17" s="132"/>
      <c r="EU17" s="132"/>
      <c r="EV17" s="132"/>
      <c r="EW17" s="132"/>
      <c r="EX17" s="132"/>
      <c r="EY17" s="168" t="s">
        <v>171</v>
      </c>
      <c r="EZ17" s="173" t="e">
        <f>IF(EZ7="-",NA(),EZ7)</f>
        <v>#N/A</v>
      </c>
      <c r="FA17" s="173" t="e">
        <f>IF(FA7="-",NA(),FA7)</f>
        <v>#N/A</v>
      </c>
      <c r="FB17" s="173" t="e">
        <f>IF(FB7="-",NA(),FB7)</f>
        <v>#N/A</v>
      </c>
      <c r="FC17" s="173" t="e">
        <f>IF(FC7="-",NA(),FC7)</f>
        <v>#N/A</v>
      </c>
      <c r="FD17" s="173" t="e">
        <f>IF(FD7="-",NA(),FD7)</f>
        <v>#N/A</v>
      </c>
      <c r="FE17" s="132"/>
      <c r="FF17" s="132"/>
      <c r="FG17" s="132"/>
      <c r="FH17" s="132"/>
      <c r="FI17" s="168" t="s">
        <v>171</v>
      </c>
      <c r="FJ17" s="173" t="e">
        <f>IF(FJ7="-",NA(),FJ7)</f>
        <v>#N/A</v>
      </c>
      <c r="FK17" s="173" t="e">
        <f>IF(FK7="-",NA(),FK7)</f>
        <v>#N/A</v>
      </c>
      <c r="FL17" s="173" t="e">
        <f>IF(FL7="-",NA(),FL7)</f>
        <v>#N/A</v>
      </c>
      <c r="FM17" s="173" t="e">
        <f>IF(FM7="-",NA(),FM7)</f>
        <v>#N/A</v>
      </c>
      <c r="FN17" s="173" t="e">
        <f>IF(FN7="-",NA(),FN7)</f>
        <v>#N/A</v>
      </c>
      <c r="FO17" s="132"/>
      <c r="FP17" s="132"/>
      <c r="FQ17" s="132"/>
      <c r="FR17" s="132"/>
      <c r="FS17" s="168" t="s">
        <v>171</v>
      </c>
      <c r="FT17" s="173" t="e">
        <f>IF(FT7="-",NA(),FT7)</f>
        <v>#N/A</v>
      </c>
      <c r="FU17" s="173" t="e">
        <f>IF(FU7="-",NA(),FU7)</f>
        <v>#N/A</v>
      </c>
      <c r="FV17" s="173" t="e">
        <f>IF(FV7="-",NA(),FV7)</f>
        <v>#N/A</v>
      </c>
      <c r="FW17" s="173" t="e">
        <f>IF(FW7="-",NA(),FW7)</f>
        <v>#N/A</v>
      </c>
      <c r="FX17" s="173" t="e">
        <f>IF(FX7="-",NA(),FX7)</f>
        <v>#N/A</v>
      </c>
      <c r="FY17" s="132"/>
      <c r="FZ17" s="132"/>
      <c r="GA17" s="132"/>
      <c r="GB17" s="132"/>
      <c r="GC17" s="168" t="s">
        <v>171</v>
      </c>
      <c r="GD17" s="173" t="e">
        <f>IF(GD7="-",NA(),GD7)</f>
        <v>#N/A</v>
      </c>
      <c r="GE17" s="173" t="e">
        <f>IF(GE7="-",NA(),GE7)</f>
        <v>#N/A</v>
      </c>
      <c r="GF17" s="173" t="e">
        <f>IF(GF7="-",NA(),GF7)</f>
        <v>#N/A</v>
      </c>
      <c r="GG17" s="173" t="e">
        <f>IF(GG7="-",NA(),GG7)</f>
        <v>#N/A</v>
      </c>
      <c r="GH17" s="173" t="e">
        <f>IF(GH7="-",NA(),GH7)</f>
        <v>#N/A</v>
      </c>
      <c r="GI17" s="132"/>
      <c r="GJ17" s="132"/>
      <c r="GK17" s="132"/>
      <c r="GL17" s="132"/>
      <c r="GM17" s="168" t="s">
        <v>171</v>
      </c>
      <c r="GN17" s="173" t="e">
        <f>IF(GN7="-",NA(),GN7)</f>
        <v>#N/A</v>
      </c>
      <c r="GO17" s="173" t="e">
        <f>IF(GO7="-",NA(),GO7)</f>
        <v>#N/A</v>
      </c>
      <c r="GP17" s="173" t="e">
        <f>IF(GP7="-",NA(),GP7)</f>
        <v>#N/A</v>
      </c>
      <c r="GQ17" s="173" t="e">
        <f>IF(GQ7="-",NA(),GQ7)</f>
        <v>#N/A</v>
      </c>
      <c r="GR17" s="173" t="e">
        <f>IF(GR7="-",NA(),GR7)</f>
        <v>#N/A</v>
      </c>
      <c r="GS17" s="132"/>
      <c r="GT17" s="132"/>
      <c r="GU17" s="132"/>
      <c r="GV17" s="132"/>
      <c r="GW17" s="132"/>
      <c r="GX17" s="168" t="s">
        <v>171</v>
      </c>
      <c r="GY17" s="173" t="e">
        <f>IF(GY7="-",NA(),GY7)</f>
        <v>#N/A</v>
      </c>
      <c r="GZ17" s="173" t="e">
        <f>IF(GZ7="-",NA(),GZ7)</f>
        <v>#N/A</v>
      </c>
      <c r="HA17" s="173" t="e">
        <f>IF(HA7="-",NA(),HA7)</f>
        <v>#N/A</v>
      </c>
      <c r="HB17" s="173" t="e">
        <f>IF(HB7="-",NA(),HB7)</f>
        <v>#N/A</v>
      </c>
      <c r="HC17" s="173" t="e">
        <f>IF(HC7="-",NA(),HC7)</f>
        <v>#N/A</v>
      </c>
      <c r="HD17" s="132"/>
      <c r="HE17" s="132"/>
      <c r="HF17" s="132"/>
      <c r="HG17" s="132"/>
      <c r="HH17" s="168" t="s">
        <v>171</v>
      </c>
      <c r="HI17" s="173" t="e">
        <f>IF(HI7="-",NA(),HI7)</f>
        <v>#N/A</v>
      </c>
      <c r="HJ17" s="173" t="e">
        <f>IF(HJ7="-",NA(),HJ7)</f>
        <v>#N/A</v>
      </c>
      <c r="HK17" s="173" t="e">
        <f>IF(HK7="-",NA(),HK7)</f>
        <v>#N/A</v>
      </c>
      <c r="HL17" s="173" t="e">
        <f>IF(HL7="-",NA(),HL7)</f>
        <v>#N/A</v>
      </c>
      <c r="HM17" s="173" t="e">
        <f>IF(HM7="-",NA(),HM7)</f>
        <v>#N/A</v>
      </c>
      <c r="HN17" s="132"/>
      <c r="HO17" s="132"/>
      <c r="HP17" s="132"/>
      <c r="HQ17" s="132"/>
      <c r="HR17" s="168" t="s">
        <v>171</v>
      </c>
      <c r="HS17" s="173" t="e">
        <f>IF(HS7="-",NA(),HS7)</f>
        <v>#N/A</v>
      </c>
      <c r="HT17" s="173" t="e">
        <f>IF(HT7="-",NA(),HT7)</f>
        <v>#N/A</v>
      </c>
      <c r="HU17" s="173" t="e">
        <f>IF(HU7="-",NA(),HU7)</f>
        <v>#N/A</v>
      </c>
      <c r="HV17" s="173" t="e">
        <f>IF(HV7="-",NA(),HV7)</f>
        <v>#N/A</v>
      </c>
      <c r="HW17" s="173" t="e">
        <f>IF(HW7="-",NA(),HW7)</f>
        <v>#N/A</v>
      </c>
      <c r="HX17" s="132"/>
      <c r="HY17" s="132"/>
      <c r="HZ17" s="132"/>
      <c r="IA17" s="132"/>
      <c r="IB17" s="168" t="s">
        <v>171</v>
      </c>
      <c r="IC17" s="173" t="e">
        <f>IF(IC7="-",NA(),IC7)</f>
        <v>#N/A</v>
      </c>
      <c r="ID17" s="173" t="e">
        <f>IF(ID7="-",NA(),ID7)</f>
        <v>#N/A</v>
      </c>
      <c r="IE17" s="173" t="e">
        <f>IF(IE7="-",NA(),IE7)</f>
        <v>#N/A</v>
      </c>
      <c r="IF17" s="173" t="e">
        <f>IF(IF7="-",NA(),IF7)</f>
        <v>#N/A</v>
      </c>
      <c r="IG17" s="173" t="e">
        <f>IF(IG7="-",NA(),IG7)</f>
        <v>#N/A</v>
      </c>
      <c r="IH17" s="132"/>
      <c r="II17" s="132"/>
      <c r="IJ17" s="132"/>
      <c r="IK17" s="132"/>
      <c r="IL17" s="168" t="s">
        <v>171</v>
      </c>
      <c r="IM17" s="173" t="e">
        <f>IF(IM7="-",NA(),IM7)</f>
        <v>#N/A</v>
      </c>
      <c r="IN17" s="173" t="e">
        <f>IF(IN7="-",NA(),IN7)</f>
        <v>#N/A</v>
      </c>
      <c r="IO17" s="173" t="e">
        <f>IF(IO7="-",NA(),IO7)</f>
        <v>#N/A</v>
      </c>
      <c r="IP17" s="173" t="e">
        <f>IF(IP7="-",NA(),IP7)</f>
        <v>#N/A</v>
      </c>
      <c r="IQ17" s="173" t="e">
        <f>IF(IQ7="-",NA(),IQ7)</f>
        <v>#N/A</v>
      </c>
      <c r="IR17" s="132"/>
      <c r="IS17" s="132"/>
      <c r="IT17" s="132"/>
      <c r="IU17" s="132"/>
      <c r="IV17" s="132"/>
      <c r="IW17" s="168" t="s">
        <v>171</v>
      </c>
      <c r="IX17" s="173">
        <f>IF(IX7="-",NA(),IX7)</f>
        <v>27.8</v>
      </c>
      <c r="IY17" s="173">
        <f>IF(IY7="-",NA(),IY7)</f>
        <v>31.6</v>
      </c>
      <c r="IZ17" s="173">
        <f>IF(IZ7="-",NA(),IZ7)</f>
        <v>24.3</v>
      </c>
      <c r="JA17" s="173">
        <f>IF(JA7="-",NA(),JA7)</f>
        <v>37.6</v>
      </c>
      <c r="JB17" s="173">
        <f>IF(JB7="-",NA(),JB7)</f>
        <v>30.1</v>
      </c>
      <c r="JC17" s="132"/>
      <c r="JD17" s="132"/>
      <c r="JE17" s="132"/>
      <c r="JF17" s="132"/>
      <c r="JG17" s="168" t="s">
        <v>171</v>
      </c>
      <c r="JH17" s="173">
        <f>IF(JH7="-",NA(),JH7)</f>
        <v>27.6</v>
      </c>
      <c r="JI17" s="173">
        <f>IF(JI7="-",NA(),JI7)</f>
        <v>40.6</v>
      </c>
      <c r="JJ17" s="173">
        <f>IF(JJ7="-",NA(),JJ7)</f>
        <v>22.8</v>
      </c>
      <c r="JK17" s="173">
        <f>IF(JK7="-",NA(),JK7)</f>
        <v>39.1</v>
      </c>
      <c r="JL17" s="173">
        <f>IF(JL7="-",NA(),JL7)</f>
        <v>36.200000000000003</v>
      </c>
      <c r="JM17" s="132"/>
      <c r="JN17" s="132"/>
      <c r="JO17" s="132"/>
      <c r="JP17" s="132"/>
      <c r="JQ17" s="168" t="s">
        <v>171</v>
      </c>
      <c r="JR17" s="173">
        <f>IF(JR7="-",NA(),JR7)</f>
        <v>364.1</v>
      </c>
      <c r="JS17" s="173">
        <f>IF(JS7="-",NA(),JS7)</f>
        <v>250.8</v>
      </c>
      <c r="JT17" s="173">
        <f>IF(JT7="-",NA(),JT7)</f>
        <v>246.1</v>
      </c>
      <c r="JU17" s="173">
        <f>IF(JU7="-",NA(),JU7)</f>
        <v>107.1</v>
      </c>
      <c r="JV17" s="173">
        <f>IF(JV7="-",NA(),JV7)</f>
        <v>67.400000000000006</v>
      </c>
      <c r="JW17" s="132"/>
      <c r="JX17" s="132"/>
      <c r="JY17" s="132"/>
      <c r="JZ17" s="132"/>
      <c r="KA17" s="168" t="s">
        <v>171</v>
      </c>
      <c r="KB17" s="173" t="e">
        <f>IF(KB7="-",NA(),KB7)</f>
        <v>#N/A</v>
      </c>
      <c r="KC17" s="173" t="e">
        <f>IF(KC7="-",NA(),KC7)</f>
        <v>#N/A</v>
      </c>
      <c r="KD17" s="173" t="e">
        <f>IF(KD7="-",NA(),KD7)</f>
        <v>#N/A</v>
      </c>
      <c r="KE17" s="173" t="e">
        <f>IF(KE7="-",NA(),KE7)</f>
        <v>#N/A</v>
      </c>
      <c r="KF17" s="173" t="e">
        <f>IF(KF7="-",NA(),KF7)</f>
        <v>#N/A</v>
      </c>
      <c r="KG17" s="132"/>
      <c r="KH17" s="132"/>
      <c r="KI17" s="132"/>
      <c r="KJ17" s="132"/>
      <c r="KK17" s="168" t="s">
        <v>171</v>
      </c>
      <c r="KL17" s="173">
        <f>IF(KL7="-",NA(),KL7)</f>
        <v>100</v>
      </c>
      <c r="KM17" s="173">
        <f>IF(KM7="-",NA(),KM7)</f>
        <v>100</v>
      </c>
      <c r="KN17" s="173">
        <f>IF(KN7="-",NA(),KN7)</f>
        <v>100</v>
      </c>
      <c r="KO17" s="173">
        <f>IF(KO7="-",NA(),KO7)</f>
        <v>100</v>
      </c>
      <c r="KP17" s="173">
        <f>IF(KP7="-",NA(),KP7)</f>
        <v>100</v>
      </c>
      <c r="KQ17" s="132"/>
      <c r="KR17" s="132"/>
      <c r="KS17" s="132"/>
      <c r="KT17" s="132"/>
      <c r="KU17" s="132"/>
      <c r="KV17" s="168" t="s">
        <v>171</v>
      </c>
      <c r="KW17" s="173" t="e">
        <f>IF(KW7="-",NA(),KW7)</f>
        <v>#N/A</v>
      </c>
      <c r="KX17" s="173" t="e">
        <f>IF(KX7="-",NA(),KX7)</f>
        <v>#N/A</v>
      </c>
      <c r="KY17" s="173" t="e">
        <f>IF(KY7="-",NA(),KY7)</f>
        <v>#N/A</v>
      </c>
      <c r="KZ17" s="173" t="e">
        <f>IF(KZ7="-",NA(),KZ7)</f>
        <v>#N/A</v>
      </c>
      <c r="LA17" s="173" t="e">
        <f>IF(LA7="-",NA(),LA7)</f>
        <v>#N/A</v>
      </c>
      <c r="LB17" s="132"/>
      <c r="LC17" s="132"/>
      <c r="LD17" s="132"/>
      <c r="LE17" s="132"/>
      <c r="LF17" s="168" t="s">
        <v>171</v>
      </c>
      <c r="LG17" s="173" t="e">
        <f>IF(LG7="-",NA(),LG7)</f>
        <v>#N/A</v>
      </c>
      <c r="LH17" s="173" t="e">
        <f>IF(LH7="-",NA(),LH7)</f>
        <v>#N/A</v>
      </c>
      <c r="LI17" s="173" t="e">
        <f>IF(LI7="-",NA(),LI7)</f>
        <v>#N/A</v>
      </c>
      <c r="LJ17" s="173" t="e">
        <f>IF(LJ7="-",NA(),LJ7)</f>
        <v>#N/A</v>
      </c>
      <c r="LK17" s="173" t="e">
        <f>IF(LK7="-",NA(),LK7)</f>
        <v>#N/A</v>
      </c>
      <c r="LL17" s="132"/>
      <c r="LM17" s="132"/>
      <c r="LN17" s="132"/>
      <c r="LO17" s="132"/>
      <c r="LP17" s="168" t="s">
        <v>171</v>
      </c>
      <c r="LQ17" s="173" t="e">
        <f>IF(LQ7="-",NA(),LQ7)</f>
        <v>#N/A</v>
      </c>
      <c r="LR17" s="173" t="e">
        <f>IF(LR7="-",NA(),LR7)</f>
        <v>#N/A</v>
      </c>
      <c r="LS17" s="173" t="e">
        <f>IF(LS7="-",NA(),LS7)</f>
        <v>#N/A</v>
      </c>
      <c r="LT17" s="173" t="e">
        <f>IF(LT7="-",NA(),LT7)</f>
        <v>#N/A</v>
      </c>
      <c r="LU17" s="173" t="e">
        <f>IF(LU7="-",NA(),LU7)</f>
        <v>#N/A</v>
      </c>
      <c r="LV17" s="132"/>
      <c r="LW17" s="132"/>
      <c r="LX17" s="132"/>
      <c r="LY17" s="132"/>
      <c r="LZ17" s="168" t="s">
        <v>171</v>
      </c>
      <c r="MA17" s="173" t="e">
        <f>IF(MA7="-",NA(),MA7)</f>
        <v>#N/A</v>
      </c>
      <c r="MB17" s="173" t="e">
        <f>IF(MB7="-",NA(),MB7)</f>
        <v>#N/A</v>
      </c>
      <c r="MC17" s="173" t="e">
        <f>IF(MC7="-",NA(),MC7)</f>
        <v>#N/A</v>
      </c>
      <c r="MD17" s="173" t="e">
        <f>IF(MD7="-",NA(),MD7)</f>
        <v>#N/A</v>
      </c>
      <c r="ME17" s="173" t="e">
        <f>IF(ME7="-",NA(),ME7)</f>
        <v>#N/A</v>
      </c>
      <c r="MF17" s="132"/>
      <c r="MG17" s="132"/>
      <c r="MH17" s="132"/>
      <c r="MI17" s="132"/>
      <c r="MJ17" s="168" t="s">
        <v>171</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203</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143</v>
      </c>
      <c r="AY18" s="173">
        <f>IF(BD7="-",NA(),BD7)</f>
        <v>164.1</v>
      </c>
      <c r="AZ18" s="173">
        <f>IF(BE7="-",NA(),BE7)</f>
        <v>124.4</v>
      </c>
      <c r="BA18" s="173">
        <f>IF(BF7="-",NA(),BF7)</f>
        <v>118.8</v>
      </c>
      <c r="BB18" s="173">
        <f>IF(BG7="-",NA(),BG7)</f>
        <v>88.8</v>
      </c>
      <c r="BC18" s="173">
        <f>IF(BH7="-",NA(),BH7)</f>
        <v>121.3</v>
      </c>
      <c r="BD18" s="132"/>
      <c r="BE18" s="132"/>
      <c r="BF18" s="132"/>
      <c r="BG18" s="132"/>
      <c r="BH18" s="132"/>
      <c r="BI18" s="168" t="s">
        <v>143</v>
      </c>
      <c r="BJ18" s="173">
        <f>IF(BO7="-",NA(),BO7)</f>
        <v>366.9</v>
      </c>
      <c r="BK18" s="173">
        <f>IF(BP7="-",NA(),BP7)</f>
        <v>324.60000000000002</v>
      </c>
      <c r="BL18" s="173">
        <f>IF(BQ7="-",NA(),BQ7)</f>
        <v>255.4</v>
      </c>
      <c r="BM18" s="173">
        <f>IF(BR7="-",NA(),BR7)</f>
        <v>269.8</v>
      </c>
      <c r="BN18" s="173">
        <f>IF(BS7="-",NA(),BS7)</f>
        <v>247.9</v>
      </c>
      <c r="BO18" s="132"/>
      <c r="BP18" s="132"/>
      <c r="BQ18" s="132"/>
      <c r="BR18" s="132"/>
      <c r="BS18" s="132"/>
      <c r="BT18" s="168" t="s">
        <v>143</v>
      </c>
      <c r="BU18" s="173" t="e">
        <f>IF(BZ7="-",NA(),BZ7)</f>
        <v>#N/A</v>
      </c>
      <c r="BV18" s="173" t="e">
        <f>IF(CA7="-",NA(),CA7)</f>
        <v>#N/A</v>
      </c>
      <c r="BW18" s="173" t="e">
        <f>IF(CB7="-",NA(),CB7)</f>
        <v>#N/A</v>
      </c>
      <c r="BX18" s="173" t="e">
        <f>IF(CC7="-",NA(),CC7)</f>
        <v>#N/A</v>
      </c>
      <c r="BY18" s="173" t="e">
        <f>IF(CD7="-",NA(),CD7)</f>
        <v>#N/A</v>
      </c>
      <c r="BZ18" s="132"/>
      <c r="CA18" s="132"/>
      <c r="CB18" s="132"/>
      <c r="CC18" s="132"/>
      <c r="CD18" s="132"/>
      <c r="CE18" s="168" t="s">
        <v>143</v>
      </c>
      <c r="CF18" s="173">
        <f>IF(CK7="-",NA(),CK7)</f>
        <v>11717.4</v>
      </c>
      <c r="CG18" s="173">
        <f>IF(CL7="-",NA(),CL7)</f>
        <v>17642.5</v>
      </c>
      <c r="CH18" s="173">
        <f>IF(CM7="-",NA(),CM7)</f>
        <v>18815.8</v>
      </c>
      <c r="CI18" s="173">
        <f>IF(CN7="-",NA(),CN7)</f>
        <v>22847.9</v>
      </c>
      <c r="CJ18" s="173">
        <f>IF(CO7="-",NA(),CO7)</f>
        <v>19210.5</v>
      </c>
      <c r="CK18" s="132"/>
      <c r="CL18" s="132"/>
      <c r="CM18" s="132"/>
      <c r="CN18" s="132"/>
      <c r="CO18" s="168" t="s">
        <v>143</v>
      </c>
      <c r="CP18" s="178">
        <f>IF(CU7="-",NA(),CU7)</f>
        <v>108538</v>
      </c>
      <c r="CQ18" s="178">
        <f>IF(CV7="-",NA(),CV7)</f>
        <v>58539</v>
      </c>
      <c r="CR18" s="178">
        <f>IF(CW7="-",NA(),CW7)</f>
        <v>37685</v>
      </c>
      <c r="CS18" s="178">
        <f>IF(CX7="-",NA(),CX7)</f>
        <v>2390</v>
      </c>
      <c r="CT18" s="178">
        <f>IF(CY7="-",NA(),CY7)</f>
        <v>32739</v>
      </c>
      <c r="CU18" s="132"/>
      <c r="CV18" s="132"/>
      <c r="CW18" s="132"/>
      <c r="CX18" s="132"/>
      <c r="CY18" s="132"/>
      <c r="CZ18" s="168" t="s">
        <v>143</v>
      </c>
      <c r="DA18" s="173">
        <f>IF(DF7="-",NA(),DF7)</f>
        <v>35.9</v>
      </c>
      <c r="DB18" s="173">
        <f>IF(DG7="-",NA(),DG7)</f>
        <v>35.299999999999997</v>
      </c>
      <c r="DC18" s="173">
        <f>IF(DH7="-",NA(),DH7)</f>
        <v>32.299999999999997</v>
      </c>
      <c r="DD18" s="173">
        <f>IF(DI7="-",NA(),DI7)</f>
        <v>35.799999999999997</v>
      </c>
      <c r="DE18" s="173">
        <f>IF(DJ7="-",NA(),DJ7)</f>
        <v>31.7</v>
      </c>
      <c r="DF18" s="132"/>
      <c r="DG18" s="132"/>
      <c r="DH18" s="132"/>
      <c r="DI18" s="132"/>
      <c r="DJ18" s="168" t="s">
        <v>143</v>
      </c>
      <c r="DK18" s="173">
        <f>IF(DP7="-",NA(),DP7)</f>
        <v>23</v>
      </c>
      <c r="DL18" s="173">
        <f>IF(DQ7="-",NA(),DQ7)</f>
        <v>14.6</v>
      </c>
      <c r="DM18" s="173">
        <f>IF(DR7="-",NA(),DR7)</f>
        <v>17.3</v>
      </c>
      <c r="DN18" s="173">
        <f>IF(DS7="-",NA(),DS7)</f>
        <v>14.6</v>
      </c>
      <c r="DO18" s="173">
        <f>IF(DT7="-",NA(),DT7)</f>
        <v>11.9</v>
      </c>
      <c r="DP18" s="132"/>
      <c r="DQ18" s="132"/>
      <c r="DR18" s="132"/>
      <c r="DS18" s="132"/>
      <c r="DT18" s="168" t="s">
        <v>143</v>
      </c>
      <c r="DU18" s="173">
        <f>IF(DZ7="-",NA(),DZ7)</f>
        <v>106.8</v>
      </c>
      <c r="DV18" s="173">
        <f>IF(EA7="-",NA(),EA7)</f>
        <v>102</v>
      </c>
      <c r="DW18" s="173">
        <f>IF(EB7="-",NA(),EB7)</f>
        <v>100.7</v>
      </c>
      <c r="DX18" s="173">
        <f>IF(EC7="-",NA(),EC7)</f>
        <v>100.1</v>
      </c>
      <c r="DY18" s="173">
        <f>IF(ED7="-",NA(),ED7)</f>
        <v>132.80000000000001</v>
      </c>
      <c r="DZ18" s="132"/>
      <c r="EA18" s="132"/>
      <c r="EB18" s="132"/>
      <c r="EC18" s="132"/>
      <c r="ED18" s="168" t="s">
        <v>143</v>
      </c>
      <c r="EE18" s="173" t="e">
        <f>IF(EJ7="-",NA(),EJ7)</f>
        <v>#N/A</v>
      </c>
      <c r="EF18" s="173" t="e">
        <f>IF(EK7="-",NA(),EK7)</f>
        <v>#N/A</v>
      </c>
      <c r="EG18" s="173" t="e">
        <f>IF(EL7="-",NA(),EL7)</f>
        <v>#N/A</v>
      </c>
      <c r="EH18" s="173" t="e">
        <f>IF(EM7="-",NA(),EM7)</f>
        <v>#N/A</v>
      </c>
      <c r="EI18" s="173" t="e">
        <f>IF(EN7="-",NA(),EN7)</f>
        <v>#N/A</v>
      </c>
      <c r="EJ18" s="132"/>
      <c r="EK18" s="132"/>
      <c r="EL18" s="132"/>
      <c r="EM18" s="132"/>
      <c r="EN18" s="168" t="s">
        <v>143</v>
      </c>
      <c r="EO18" s="173">
        <f>IF(ET7="-",NA(),ET7)</f>
        <v>61.5</v>
      </c>
      <c r="EP18" s="173">
        <f>IF(EU7="-",NA(),EU7)</f>
        <v>74.599999999999994</v>
      </c>
      <c r="EQ18" s="173">
        <f>IF(EV7="-",NA(),EV7)</f>
        <v>77.099999999999994</v>
      </c>
      <c r="ER18" s="173">
        <f>IF(EW7="-",NA(),EW7)</f>
        <v>79.8</v>
      </c>
      <c r="ES18" s="173">
        <f>IF(EX7="-",NA(),EX7)</f>
        <v>88</v>
      </c>
      <c r="ET18" s="132"/>
      <c r="EU18" s="132"/>
      <c r="EV18" s="132"/>
      <c r="EW18" s="132"/>
      <c r="EX18" s="132"/>
      <c r="EY18" s="168" t="s">
        <v>143</v>
      </c>
      <c r="EZ18" s="173" t="e">
        <f>IF(OR(NOT($EZ$8),FE7="-"),NA(),FE7)</f>
        <v>#N/A</v>
      </c>
      <c r="FA18" s="173" t="e">
        <f>IF(OR(NOT($EZ$8),FF7="-"),NA(),FF7)</f>
        <v>#N/A</v>
      </c>
      <c r="FB18" s="173" t="e">
        <f>IF(OR(NOT($EZ$8),FG7="-"),NA(),FG7)</f>
        <v>#N/A</v>
      </c>
      <c r="FC18" s="173" t="e">
        <f>IF(OR(NOT($EZ$8),FH7="-"),NA(),FH7)</f>
        <v>#N/A</v>
      </c>
      <c r="FD18" s="173" t="e">
        <f>IF(OR(NOT($EZ$8),FI7="-"),NA(),FI7)</f>
        <v>#N/A</v>
      </c>
      <c r="FE18" s="132"/>
      <c r="FF18" s="132"/>
      <c r="FG18" s="132"/>
      <c r="FH18" s="132"/>
      <c r="FI18" s="168" t="s">
        <v>143</v>
      </c>
      <c r="FJ18" s="173" t="e">
        <f>IF(OR(NOT($FJ$8),FO7="-"),NA(),FO7)</f>
        <v>#N/A</v>
      </c>
      <c r="FK18" s="173" t="e">
        <f>IF(OR(NOT($FJ$8),FP7="-"),NA(),FP7)</f>
        <v>#N/A</v>
      </c>
      <c r="FL18" s="173" t="e">
        <f>IF(OR(NOT($FJ$8),FQ7="-"),NA(),FQ7)</f>
        <v>#N/A</v>
      </c>
      <c r="FM18" s="173" t="e">
        <f>IF(OR(NOT($FJ$8),FR7="-"),NA(),FR7)</f>
        <v>#N/A</v>
      </c>
      <c r="FN18" s="173" t="e">
        <f>IF(OR(NOT($FJ$8),FS7="-"),NA(),FS7)</f>
        <v>#N/A</v>
      </c>
      <c r="FO18" s="132"/>
      <c r="FP18" s="132"/>
      <c r="FQ18" s="132"/>
      <c r="FR18" s="132"/>
      <c r="FS18" s="168" t="s">
        <v>143</v>
      </c>
      <c r="FT18" s="173" t="e">
        <f>IF(OR(NOT($FT$8),FY7="-"),NA(),FY7)</f>
        <v>#N/A</v>
      </c>
      <c r="FU18" s="173" t="e">
        <f>IF(OR(NOT($FT$8),FZ7="-"),NA(),FZ7)</f>
        <v>#N/A</v>
      </c>
      <c r="FV18" s="173" t="e">
        <f>IF(OR(NOT($FT$8),GA7="-"),NA(),GA7)</f>
        <v>#N/A</v>
      </c>
      <c r="FW18" s="173" t="e">
        <f>IF(OR(NOT($FT$8),GB7="-"),NA(),GB7)</f>
        <v>#N/A</v>
      </c>
      <c r="FX18" s="173" t="e">
        <f>IF(OR(NOT($FT$8),GC7="-"),NA(),GC7)</f>
        <v>#N/A</v>
      </c>
      <c r="FY18" s="132"/>
      <c r="FZ18" s="132"/>
      <c r="GA18" s="132"/>
      <c r="GB18" s="132"/>
      <c r="GC18" s="168" t="s">
        <v>143</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143</v>
      </c>
      <c r="GN18" s="173" t="e">
        <f>IF(OR(NOT($GN$8),GS7="-"),NA(),GS7)</f>
        <v>#N/A</v>
      </c>
      <c r="GO18" s="173" t="e">
        <f>IF(OR(NOT($GN$8),GT7="-"),NA(),GT7)</f>
        <v>#N/A</v>
      </c>
      <c r="GP18" s="173" t="e">
        <f>IF(OR(NOT($GN$8),GU7="-"),NA(),GU7)</f>
        <v>#N/A</v>
      </c>
      <c r="GQ18" s="173" t="e">
        <f>IF(OR(NOT($GN$8),GV7="-"),NA(),GV7)</f>
        <v>#N/A</v>
      </c>
      <c r="GR18" s="173" t="e">
        <f>IF(OR(NOT($GN$8),GW7="-"),NA(),GW7)</f>
        <v>#N/A</v>
      </c>
      <c r="GS18" s="132"/>
      <c r="GT18" s="132"/>
      <c r="GU18" s="132"/>
      <c r="GV18" s="132"/>
      <c r="GW18" s="132"/>
      <c r="GX18" s="168" t="s">
        <v>143</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143</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143</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143</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143</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143</v>
      </c>
      <c r="IX18" s="173">
        <f>IF(OR(NOT($IX$8),JC7="-"),NA(),JC7)</f>
        <v>19.600000000000001</v>
      </c>
      <c r="IY18" s="173">
        <f>IF(OR(NOT($IX$8),JD7="-"),NA(),JD7)</f>
        <v>18.5</v>
      </c>
      <c r="IZ18" s="173">
        <f>IF(OR(NOT($IX$8),JE7="-"),NA(),JE7)</f>
        <v>16.100000000000001</v>
      </c>
      <c r="JA18" s="173">
        <f>IF(OR(NOT($IX$8),JF7="-"),NA(),JF7)</f>
        <v>19.600000000000001</v>
      </c>
      <c r="JB18" s="173">
        <f>IF(OR(NOT($IX$8),JG7="-"),NA(),JG7)</f>
        <v>17.899999999999999</v>
      </c>
      <c r="JC18" s="132"/>
      <c r="JD18" s="132"/>
      <c r="JE18" s="132"/>
      <c r="JF18" s="132"/>
      <c r="JG18" s="168" t="s">
        <v>143</v>
      </c>
      <c r="JH18" s="173">
        <f>IF(OR(NOT($JH$8),JM7="-"),NA(),JM7)</f>
        <v>45.4</v>
      </c>
      <c r="JI18" s="173">
        <f>IF(OR(NOT($JH$8),JN7="-"),NA(),JN7)</f>
        <v>46.6</v>
      </c>
      <c r="JJ18" s="173">
        <f>IF(OR(NOT($JH$8),JO7="-"),NA(),JO7)</f>
        <v>48.3</v>
      </c>
      <c r="JK18" s="173">
        <f>IF(OR(NOT($JH$8),JP7="-"),NA(),JP7)</f>
        <v>48.2</v>
      </c>
      <c r="JL18" s="173">
        <f>IF(OR(NOT($JH$8),JQ7="-"),NA(),JQ7)</f>
        <v>34.5</v>
      </c>
      <c r="JM18" s="132"/>
      <c r="JN18" s="132"/>
      <c r="JO18" s="132"/>
      <c r="JP18" s="132"/>
      <c r="JQ18" s="168" t="s">
        <v>143</v>
      </c>
      <c r="JR18" s="173">
        <f>IF(OR(NOT($JR$8),JW7="-"),NA(),JW7)</f>
        <v>178.4</v>
      </c>
      <c r="JS18" s="173">
        <f>IF(OR(NOT($JR$8),JX7="-"),NA(),JX7)</f>
        <v>146.19999999999999</v>
      </c>
      <c r="JT18" s="173">
        <f>IF(OR(NOT($JR$8),JY7="-"),NA(),JY7)</f>
        <v>137.1</v>
      </c>
      <c r="JU18" s="173">
        <f>IF(OR(NOT($JR$8),JZ7="-"),NA(),JZ7)</f>
        <v>83.3</v>
      </c>
      <c r="JV18" s="173">
        <f>IF(OR(NOT($JR$8),KA7="-"),NA(),KA7)</f>
        <v>61.6</v>
      </c>
      <c r="JW18" s="132"/>
      <c r="JX18" s="132"/>
      <c r="JY18" s="132"/>
      <c r="JZ18" s="132"/>
      <c r="KA18" s="168" t="s">
        <v>143</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143</v>
      </c>
      <c r="KL18" s="173">
        <f>IF(OR(NOT($KL$8),KQ7="-"),NA(),KQ7)</f>
        <v>86.6</v>
      </c>
      <c r="KM18" s="173">
        <f>IF(OR(NOT($KL$8),KR7="-"),NA(),KR7)</f>
        <v>98.4</v>
      </c>
      <c r="KN18" s="173">
        <f>IF(OR(NOT($KL$8),KS7="-"),NA(),KS7)</f>
        <v>98.4</v>
      </c>
      <c r="KO18" s="173">
        <f>IF(OR(NOT($KL$8),KT7="-"),NA(),KT7)</f>
        <v>99.1</v>
      </c>
      <c r="KP18" s="173">
        <f>IF(OR(NOT($KL$8),KU7="-"),NA(),KU7)</f>
        <v>98.8</v>
      </c>
      <c r="KQ18" s="132"/>
      <c r="KR18" s="132"/>
      <c r="KS18" s="132"/>
      <c r="KT18" s="132"/>
      <c r="KU18" s="132"/>
      <c r="KV18" s="168" t="s">
        <v>143</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143</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143</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143</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143</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205</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13</v>
      </c>
      <c r="AY19" s="173">
        <f>$BI$7</f>
        <v>100</v>
      </c>
      <c r="AZ19" s="173">
        <f>$BI$7</f>
        <v>100</v>
      </c>
      <c r="BA19" s="173">
        <f>$BI$7</f>
        <v>100</v>
      </c>
      <c r="BB19" s="173">
        <f>$BI$7</f>
        <v>100</v>
      </c>
      <c r="BC19" s="173">
        <f>$BI$7</f>
        <v>100</v>
      </c>
      <c r="BD19" s="132"/>
      <c r="BE19" s="132"/>
      <c r="BF19" s="132"/>
      <c r="BG19" s="132"/>
      <c r="BH19" s="132"/>
      <c r="BI19" s="168" t="s">
        <v>13</v>
      </c>
      <c r="BJ19" s="173">
        <f>$BT$7</f>
        <v>100</v>
      </c>
      <c r="BK19" s="173">
        <f>$BT$7</f>
        <v>100</v>
      </c>
      <c r="BL19" s="173">
        <f>$BT$7</f>
        <v>100</v>
      </c>
      <c r="BM19" s="173">
        <f>$BT$7</f>
        <v>100</v>
      </c>
      <c r="BN19" s="173">
        <f>$BT$7</f>
        <v>100</v>
      </c>
      <c r="BO19" s="132"/>
      <c r="BP19" s="132"/>
      <c r="BQ19" s="132"/>
      <c r="BR19" s="132"/>
      <c r="BS19" s="132"/>
      <c r="BT19" s="168" t="s">
        <v>13</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182</v>
      </c>
      <c r="C20" s="130"/>
      <c r="D20" s="132"/>
    </row>
    <row r="21" spans="1:374">
      <c r="A21" s="120">
        <f t="shared" si="2"/>
        <v>7</v>
      </c>
      <c r="B21" s="130" t="s">
        <v>7</v>
      </c>
      <c r="C21" s="130"/>
      <c r="D21" s="132"/>
    </row>
    <row r="22" spans="1:374">
      <c r="A22" s="120">
        <f t="shared" si="2"/>
        <v>8</v>
      </c>
      <c r="B22" s="130" t="s">
        <v>121</v>
      </c>
      <c r="C22" s="130"/>
      <c r="D22" s="132"/>
      <c r="E22" s="134" t="s">
        <v>207</v>
      </c>
      <c r="F22" s="138"/>
      <c r="G22" s="138"/>
      <c r="H22" s="138"/>
      <c r="I22" s="146"/>
    </row>
    <row r="23" spans="1:374">
      <c r="A23" s="120">
        <f t="shared" si="2"/>
        <v>9</v>
      </c>
      <c r="B23" s="130" t="s">
        <v>9</v>
      </c>
      <c r="C23" s="130"/>
      <c r="D23" s="132"/>
      <c r="E23" s="135"/>
      <c r="F23" s="139"/>
      <c r="G23" s="139"/>
      <c r="H23" s="139"/>
      <c r="I23" s="147"/>
    </row>
    <row r="24" spans="1:374">
      <c r="A24" s="120">
        <f t="shared" si="2"/>
        <v>10</v>
      </c>
      <c r="B24" s="130" t="s">
        <v>209</v>
      </c>
      <c r="C24" s="130"/>
      <c r="D24" s="132"/>
      <c r="E24" s="135"/>
      <c r="F24" s="139"/>
      <c r="G24" s="139"/>
      <c r="H24" s="139"/>
      <c r="I24" s="147"/>
    </row>
    <row r="25" spans="1:374">
      <c r="A25" s="120">
        <f t="shared" si="2"/>
        <v>11</v>
      </c>
      <c r="B25" s="130" t="s">
        <v>211</v>
      </c>
      <c r="C25" s="130"/>
      <c r="D25" s="132"/>
      <c r="E25" s="135"/>
      <c r="F25" s="139"/>
      <c r="G25" s="139"/>
      <c r="H25" s="139"/>
      <c r="I25" s="147"/>
    </row>
    <row r="26" spans="1:374">
      <c r="A26" s="120">
        <f t="shared" si="2"/>
        <v>12</v>
      </c>
      <c r="B26" s="130" t="s">
        <v>213</v>
      </c>
      <c r="C26" s="130"/>
      <c r="D26" s="132"/>
      <c r="E26" s="135"/>
      <c r="F26" s="139"/>
      <c r="G26" s="139"/>
      <c r="H26" s="139"/>
      <c r="I26" s="147"/>
    </row>
    <row r="27" spans="1:374">
      <c r="A27" s="120">
        <f t="shared" si="2"/>
        <v>13</v>
      </c>
      <c r="B27" s="130" t="s">
        <v>112</v>
      </c>
      <c r="C27" s="130"/>
      <c r="D27" s="132"/>
      <c r="E27" s="135"/>
      <c r="F27" s="139"/>
      <c r="G27" s="139"/>
      <c r="H27" s="139"/>
      <c r="I27" s="147"/>
    </row>
    <row r="28" spans="1:374">
      <c r="A28" s="120">
        <f t="shared" si="2"/>
        <v>14</v>
      </c>
      <c r="B28" s="130" t="s">
        <v>215</v>
      </c>
      <c r="C28" s="130"/>
      <c r="D28" s="132"/>
      <c r="E28" s="135"/>
      <c r="F28" s="139"/>
      <c r="G28" s="139"/>
      <c r="H28" s="139"/>
      <c r="I28" s="147"/>
    </row>
    <row r="29" spans="1:374">
      <c r="A29" s="120">
        <f t="shared" si="2"/>
        <v>15</v>
      </c>
      <c r="B29" s="130" t="s">
        <v>216</v>
      </c>
      <c r="C29" s="130"/>
      <c r="D29" s="132"/>
      <c r="E29" s="135"/>
      <c r="F29" s="139"/>
      <c r="G29" s="139"/>
      <c r="H29" s="139"/>
      <c r="I29" s="147"/>
    </row>
    <row r="30" spans="1:374">
      <c r="A30" s="120">
        <f t="shared" si="2"/>
        <v>16</v>
      </c>
      <c r="B30" s="130" t="s">
        <v>172</v>
      </c>
      <c r="C30" s="130"/>
      <c r="D30" s="132"/>
      <c r="E30" s="135"/>
      <c r="F30" s="139"/>
      <c r="G30" s="139"/>
      <c r="H30" s="139"/>
      <c r="I30" s="147"/>
    </row>
    <row r="31" spans="1:374">
      <c r="A31" s="120">
        <f t="shared" si="2"/>
        <v>17</v>
      </c>
      <c r="B31" s="130" t="s">
        <v>96</v>
      </c>
      <c r="C31" s="130"/>
      <c r="D31" s="132"/>
      <c r="E31" s="135"/>
      <c r="F31" s="139"/>
      <c r="G31" s="139"/>
      <c r="H31" s="139"/>
      <c r="I31" s="147"/>
    </row>
    <row r="32" spans="1:374">
      <c r="A32" s="120">
        <f t="shared" si="2"/>
        <v>18</v>
      </c>
      <c r="B32" s="130" t="s">
        <v>217</v>
      </c>
      <c r="C32" s="130"/>
      <c r="D32" s="132"/>
      <c r="E32" s="135"/>
      <c r="F32" s="139"/>
      <c r="G32" s="139"/>
      <c r="H32" s="139"/>
      <c r="I32" s="147"/>
    </row>
    <row r="33" spans="1:16">
      <c r="A33" s="120">
        <f t="shared" si="2"/>
        <v>19</v>
      </c>
      <c r="B33" s="130" t="s">
        <v>117</v>
      </c>
      <c r="C33" s="130"/>
      <c r="D33" s="132"/>
      <c r="E33" s="135"/>
      <c r="F33" s="139"/>
      <c r="G33" s="139"/>
      <c r="H33" s="139"/>
      <c r="I33" s="147"/>
    </row>
    <row r="34" spans="1:16">
      <c r="A34" s="120">
        <f t="shared" si="2"/>
        <v>20</v>
      </c>
      <c r="B34" s="130" t="s">
        <v>218</v>
      </c>
      <c r="C34" s="130"/>
      <c r="D34" s="132"/>
      <c r="E34" s="135"/>
      <c r="F34" s="139"/>
      <c r="G34" s="139"/>
      <c r="H34" s="139"/>
      <c r="I34" s="147"/>
    </row>
    <row r="35" spans="1:16" ht="25.5" customHeight="1">
      <c r="E35" s="136"/>
      <c r="F35" s="140"/>
      <c r="G35" s="140"/>
      <c r="H35" s="140"/>
      <c r="I35" s="148"/>
    </row>
    <row r="36" spans="1:16">
      <c r="A36" t="s">
        <v>219</v>
      </c>
      <c r="B36" t="s">
        <v>220</v>
      </c>
    </row>
    <row r="37" spans="1:16">
      <c r="A37" t="s">
        <v>221</v>
      </c>
      <c r="B37" t="s">
        <v>107</v>
      </c>
      <c r="L37" s="134" t="s">
        <v>207</v>
      </c>
      <c r="M37" s="138"/>
      <c r="N37" s="138"/>
      <c r="O37" s="138"/>
      <c r="P37" s="146"/>
    </row>
    <row r="38" spans="1:16">
      <c r="A38" t="s">
        <v>222</v>
      </c>
      <c r="B38" t="s">
        <v>75</v>
      </c>
      <c r="L38" s="135"/>
      <c r="M38" s="139"/>
      <c r="N38" s="139"/>
      <c r="O38" s="139"/>
      <c r="P38" s="147"/>
    </row>
    <row r="39" spans="1:16">
      <c r="A39" t="s">
        <v>212</v>
      </c>
      <c r="B39" t="s">
        <v>147</v>
      </c>
      <c r="L39" s="135"/>
      <c r="M39" s="139"/>
      <c r="N39" s="139"/>
      <c r="O39" s="139"/>
      <c r="P39" s="147"/>
    </row>
    <row r="40" spans="1:16">
      <c r="A40" t="s">
        <v>181</v>
      </c>
      <c r="B40" t="s">
        <v>206</v>
      </c>
      <c r="L40" s="135"/>
      <c r="M40" s="139"/>
      <c r="N40" s="139"/>
      <c r="O40" s="139"/>
      <c r="P40" s="147"/>
    </row>
    <row r="41" spans="1:16">
      <c r="A41" t="s">
        <v>177</v>
      </c>
      <c r="B41" t="s">
        <v>101</v>
      </c>
      <c r="L41" s="135"/>
      <c r="M41" s="139"/>
      <c r="N41" s="139"/>
      <c r="O41" s="139"/>
      <c r="P41" s="147"/>
    </row>
    <row r="42" spans="1:16">
      <c r="A42" t="s">
        <v>224</v>
      </c>
      <c r="B42" t="s">
        <v>225</v>
      </c>
      <c r="L42" s="135"/>
      <c r="M42" s="139"/>
      <c r="N42" s="139"/>
      <c r="O42" s="139"/>
      <c r="P42" s="147"/>
    </row>
    <row r="43" spans="1:16">
      <c r="A43" t="s">
        <v>47</v>
      </c>
      <c r="B43" t="s">
        <v>100</v>
      </c>
      <c r="L43" s="135"/>
      <c r="M43" s="139"/>
      <c r="N43" s="139"/>
      <c r="O43" s="139"/>
      <c r="P43" s="147"/>
    </row>
    <row r="44" spans="1:16">
      <c r="A44" t="s">
        <v>226</v>
      </c>
      <c r="B44" t="s">
        <v>227</v>
      </c>
      <c r="L44" s="135"/>
      <c r="M44" s="139"/>
      <c r="N44" s="139"/>
      <c r="O44" s="139"/>
      <c r="P44" s="147"/>
    </row>
    <row r="45" spans="1:16">
      <c r="A45" t="s">
        <v>56</v>
      </c>
      <c r="B45" t="s">
        <v>228</v>
      </c>
      <c r="L45" s="135"/>
      <c r="M45" s="139"/>
      <c r="N45" s="139"/>
      <c r="O45" s="139"/>
      <c r="P45" s="147"/>
    </row>
    <row r="46" spans="1:16">
      <c r="A46" t="s">
        <v>42</v>
      </c>
      <c r="B46" t="s">
        <v>21</v>
      </c>
      <c r="L46" s="135"/>
      <c r="M46" s="139"/>
      <c r="N46" s="139"/>
      <c r="O46" s="139"/>
      <c r="P46" s="147"/>
    </row>
    <row r="47" spans="1:16">
      <c r="A47" t="s">
        <v>160</v>
      </c>
      <c r="B47" t="s">
        <v>230</v>
      </c>
      <c r="L47" s="135"/>
      <c r="M47" s="139"/>
      <c r="N47" s="139"/>
      <c r="O47" s="139"/>
      <c r="P47" s="147"/>
    </row>
    <row r="48" spans="1:16">
      <c r="A48" t="s">
        <v>32</v>
      </c>
      <c r="B48" t="s">
        <v>63</v>
      </c>
      <c r="L48" s="135"/>
      <c r="M48" s="139"/>
      <c r="N48" s="139"/>
      <c r="O48" s="139"/>
      <c r="P48" s="147"/>
    </row>
    <row r="49" spans="1:16">
      <c r="A49" t="s">
        <v>164</v>
      </c>
      <c r="B49" t="s">
        <v>232</v>
      </c>
      <c r="L49" s="135"/>
      <c r="M49" s="139"/>
      <c r="N49" s="139"/>
      <c r="O49" s="139"/>
      <c r="P49" s="147"/>
    </row>
    <row r="50" spans="1:16" ht="26.25" customHeight="1">
      <c r="A50" t="s">
        <v>123</v>
      </c>
      <c r="B50" t="s">
        <v>233</v>
      </c>
      <c r="L50" s="136"/>
      <c r="M50" s="140"/>
      <c r="N50" s="140"/>
      <c r="O50" s="140"/>
      <c r="P50" s="148"/>
    </row>
    <row r="51" spans="1:16">
      <c r="A51" t="s">
        <v>93</v>
      </c>
      <c r="B51" t="s">
        <v>208</v>
      </c>
    </row>
    <row r="52" spans="1:16">
      <c r="A52" t="s">
        <v>234</v>
      </c>
      <c r="B52" t="s">
        <v>235</v>
      </c>
    </row>
    <row r="53" spans="1:16">
      <c r="A53" t="s">
        <v>236</v>
      </c>
      <c r="B53" t="s">
        <v>80</v>
      </c>
    </row>
    <row r="54" spans="1:16">
      <c r="A54" t="s">
        <v>237</v>
      </c>
      <c r="B54" t="s">
        <v>194</v>
      </c>
    </row>
    <row r="55" spans="1:16">
      <c r="A55" t="s">
        <v>118</v>
      </c>
      <c r="B55" t="s">
        <v>238</v>
      </c>
    </row>
    <row r="56" spans="1:16">
      <c r="A56" t="s">
        <v>204</v>
      </c>
      <c r="B56" t="s">
        <v>239</v>
      </c>
    </row>
    <row r="57" spans="1:16">
      <c r="A57" t="s">
        <v>240</v>
      </c>
      <c r="B57" t="s">
        <v>241</v>
      </c>
    </row>
    <row r="58" spans="1:16">
      <c r="A58" t="s">
        <v>242</v>
      </c>
      <c r="B58" t="s">
        <v>54</v>
      </c>
    </row>
    <row r="59" spans="1:16">
      <c r="A59" t="s">
        <v>189</v>
      </c>
      <c r="B59" t="s">
        <v>214</v>
      </c>
    </row>
    <row r="60" spans="1:16">
      <c r="A60" t="s">
        <v>243</v>
      </c>
      <c r="B60" t="s">
        <v>124</v>
      </c>
    </row>
    <row r="61" spans="1:16">
      <c r="A61" t="s">
        <v>202</v>
      </c>
      <c r="B61" t="s">
        <v>244</v>
      </c>
    </row>
    <row r="62" spans="1:16">
      <c r="A62" t="s">
        <v>153</v>
      </c>
      <c r="B62" t="s">
        <v>165</v>
      </c>
    </row>
    <row r="63" spans="1:16">
      <c r="A63" t="s">
        <v>245</v>
      </c>
      <c r="B63" t="s">
        <v>132</v>
      </c>
    </row>
    <row r="64" spans="1:16">
      <c r="A64" t="s">
        <v>246</v>
      </c>
      <c r="B64" t="s">
        <v>152</v>
      </c>
    </row>
    <row r="65" spans="1:2">
      <c r="A65" t="s">
        <v>111</v>
      </c>
      <c r="B65" t="s">
        <v>247</v>
      </c>
    </row>
    <row r="66" spans="1:2">
      <c r="A66" t="s">
        <v>248</v>
      </c>
      <c r="B66" t="s">
        <v>27</v>
      </c>
    </row>
    <row r="67" spans="1:2">
      <c r="A67" t="s">
        <v>48</v>
      </c>
      <c r="B67" t="s">
        <v>27</v>
      </c>
    </row>
    <row r="68" spans="1:2">
      <c r="A68" t="s">
        <v>249</v>
      </c>
      <c r="B68" t="s">
        <v>27</v>
      </c>
    </row>
    <row r="69" spans="1:2">
      <c r="A69" t="s">
        <v>5</v>
      </c>
      <c r="B69" t="s">
        <v>27</v>
      </c>
    </row>
    <row r="70" spans="1:2">
      <c r="A70" t="s">
        <v>250</v>
      </c>
      <c r="B70" t="s">
        <v>27</v>
      </c>
    </row>
    <row r="71" spans="1:2">
      <c r="A71" t="s">
        <v>184</v>
      </c>
      <c r="B71" t="s">
        <v>27</v>
      </c>
    </row>
    <row r="72" spans="1:2">
      <c r="A72" t="s">
        <v>229</v>
      </c>
      <c r="B72" t="s">
        <v>27</v>
      </c>
    </row>
    <row r="73" spans="1:2">
      <c r="A73" t="s">
        <v>210</v>
      </c>
      <c r="B73" t="s">
        <v>27</v>
      </c>
    </row>
    <row r="74" spans="1:2">
      <c r="A74" t="s">
        <v>29</v>
      </c>
      <c r="B74" t="s">
        <v>27</v>
      </c>
    </row>
    <row r="75" spans="1:2">
      <c r="A75" t="s">
        <v>131</v>
      </c>
      <c r="B75" t="s">
        <v>27</v>
      </c>
    </row>
    <row r="76" spans="1:2">
      <c r="A76" t="s">
        <v>81</v>
      </c>
      <c r="B76" t="s">
        <v>27</v>
      </c>
    </row>
    <row r="77" spans="1:2">
      <c r="A77" t="s">
        <v>78</v>
      </c>
      <c r="B77" t="s">
        <v>27</v>
      </c>
    </row>
    <row r="78" spans="1:2">
      <c r="A78" t="s">
        <v>251</v>
      </c>
      <c r="B78" t="s">
        <v>27</v>
      </c>
    </row>
    <row r="79" spans="1:2">
      <c r="A79" t="s">
        <v>252</v>
      </c>
      <c r="B79" t="s">
        <v>27</v>
      </c>
    </row>
    <row r="80" spans="1:2">
      <c r="A80" t="s">
        <v>196</v>
      </c>
      <c r="B80" t="s">
        <v>27</v>
      </c>
    </row>
    <row r="81" spans="1:2">
      <c r="A81" t="s">
        <v>25</v>
      </c>
      <c r="B81" t="s">
        <v>27</v>
      </c>
    </row>
    <row r="82" spans="1:2">
      <c r="A82" t="s">
        <v>10</v>
      </c>
      <c r="B82" t="s">
        <v>27</v>
      </c>
    </row>
    <row r="83" spans="1:2">
      <c r="A83" t="s">
        <v>103</v>
      </c>
      <c r="B83" t="s">
        <v>27</v>
      </c>
    </row>
    <row r="84" spans="1:2">
      <c r="A84" t="s">
        <v>200</v>
      </c>
      <c r="B84" t="s">
        <v>27</v>
      </c>
    </row>
    <row r="85" spans="1:2">
      <c r="A85" t="s">
        <v>253</v>
      </c>
      <c r="B85" t="s">
        <v>27</v>
      </c>
    </row>
    <row r="86" spans="1:2">
      <c r="A86" t="s">
        <v>128</v>
      </c>
      <c r="B86" t="s">
        <v>254</v>
      </c>
    </row>
    <row r="87" spans="1:2">
      <c r="A87" t="s">
        <v>223</v>
      </c>
      <c r="B87" t="s">
        <v>254</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佐々木 力也</cp:lastModifiedBy>
  <dcterms:created xsi:type="dcterms:W3CDTF">2018-12-13T02:08:32Z</dcterms:created>
  <dcterms:modified xsi:type="dcterms:W3CDTF">2019-03-06T05:40:16Z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2.1.6.0</vt:lpwstr>
      <vt:lpwstr>3.0.1.0</vt:lpwstr>
    </vt:vector>
  </property>
  <property fmtid="{DCFEDD21-7773-49B2-8022-6FC58DB5260B}" pid="3" name="LastSavedVersion">
    <vt:lpwstr>2.1.6.0</vt:lpwstr>
  </property>
  <property fmtid="{DCFEDD21-7773-49B2-8022-6FC58DB5260B}" pid="4" name="LastSavedDate">
    <vt:filetime>2019-03-06T05:40:16Z</vt:filetime>
  </property>
</Properties>
</file>