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水道事業" sheetId="4" r:id="rId1"/>
    <sheet name="データ" sheetId="5" state="hidden" r:id="rId2"/>
  </sheets>
  <calcPr calcId="145621" iterate="1" iterateCount="1" iterateDelta="0"/>
</workbook>
</file>

<file path=xl/sharedStrings.xml><?xml version="1.0" encoding="utf-8"?>
<sst xmlns:r="http://schemas.openxmlformats.org/officeDocument/2006/relationships" xmlns="http://schemas.openxmlformats.org/spreadsheetml/2006/main" count="121" uniqueCount="121">
  <si>
    <t>管理者の情報</t>
    <rPh sb="0" eb="2">
      <t>カンリ</t>
    </rPh>
    <rPh sb="2" eb="3">
      <t>シャ</t>
    </rPh>
    <rPh sb="4" eb="6">
      <t>ジョウホウ</t>
    </rPh>
    <phoneticPr fontId="1"/>
  </si>
  <si>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</si>
  <si>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</si>
  <si>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</si>
  <si>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</si>
  <si>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</si>
  <si>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</si>
  <si>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</si>
  <si>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</si>
  <si>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</si>
  <si>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</si>
  <si>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</si>
  <si>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</si>
  <si>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</si>
  <si>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</si>
  <si>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1"/>
  </si>
  <si>
    <t>水道事業(法非適用)</t>
    <rPh sb="0" eb="2">
      <t>スイドウ</t>
    </rPh>
    <rPh sb="2" eb="4">
      <t>ジギョウ</t>
    </rPh>
    <phoneticPr fontId="1"/>
  </si>
  <si>
    <t>【】</t>
  </si>
  <si>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</si>
  <si>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</si>
  <si>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</si>
  <si>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</si>
  <si>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</si>
  <si>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</si>
  <si>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</si>
  <si>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</si>
  <si>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</si>
  <si>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</si>
  <si>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</si>
  <si>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</si>
  <si>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</si>
  <si>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</si>
  <si>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1"/>
  </si>
  <si>
    <t>－</t>
  </si>
  <si>
    <t>平成29年度全国平均</t>
  </si>
  <si>
    <t>分析欄</t>
    <rPh sb="0" eb="2">
      <t>ブンセキ</t>
    </rPh>
    <rPh sb="2" eb="3">
      <t>ラン</t>
    </rPh>
    <phoneticPr fontId="1"/>
  </si>
  <si>
    <t>1. 経営の健全性・効率性について</t>
  </si>
  <si>
    <t>2①</t>
  </si>
  <si>
    <t>「管路の経年化の状況」</t>
    <rPh sb="1" eb="3">
      <t>カンロ</t>
    </rPh>
    <rPh sb="4" eb="7">
      <t>ケイネンカ</t>
    </rPh>
    <rPh sb="8" eb="10">
      <t>ジョウキョウ</t>
    </rPh>
    <phoneticPr fontId="1"/>
  </si>
  <si>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</si>
  <si>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</si>
  <si>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</si>
  <si>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</si>
  <si>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</si>
  <si>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</si>
  <si>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</si>
  <si>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</si>
  <si>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</si>
  <si>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</si>
  <si>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</si>
  <si>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</si>
  <si>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</si>
  <si>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</si>
  <si>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1. 経営の健全性・効率性</t>
    <rPh sb="3" eb="5">
      <t>ケイエイ</t>
    </rPh>
    <rPh sb="6" eb="9">
      <t>ケンゼンセイ</t>
    </rPh>
    <rPh sb="10" eb="12">
      <t>コウリツ</t>
    </rPh>
    <rPh sb="12" eb="13">
      <t>セイ</t>
    </rPh>
    <phoneticPr fontId="1"/>
  </si>
  <si>
    <t>※　平成25年度における各指標の類似団体平均値は、当時の事業数を基に算出していますが、管路更新率については、平成26年度の事業数を基に類似団体平均値を算出しています。</t>
  </si>
  <si>
    <t>1①</t>
  </si>
  <si>
    <t>2②</t>
  </si>
  <si>
    <t>1③</t>
  </si>
  <si>
    <t>1④</t>
  </si>
  <si>
    <t>事業CD</t>
    <rPh sb="0" eb="2">
      <t>ジギョウ</t>
    </rPh>
    <phoneticPr fontId="1"/>
  </si>
  <si>
    <t>1⑤</t>
  </si>
  <si>
    <t>1⑦</t>
  </si>
  <si>
    <t>1⑧</t>
  </si>
  <si>
    <t>年度</t>
    <rPh sb="0" eb="2">
      <t>ネンド</t>
    </rPh>
    <phoneticPr fontId="1"/>
  </si>
  <si>
    <t>-</t>
  </si>
  <si>
    <t>項番</t>
    <rPh sb="0" eb="2">
      <t>コウバン</t>
    </rPh>
    <phoneticPr fontId="1"/>
  </si>
  <si>
    <t>施設CD</t>
    <rPh sb="0" eb="2">
      <t>シセツ</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</si>
  <si>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</si>
  <si>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</si>
  <si>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</si>
  <si>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</si>
  <si>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</si>
  <si>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</si>
  <si>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</si>
  <si>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</si>
  <si>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</si>
  <si>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</si>
  <si>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</si>
  <si>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</si>
  <si>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</si>
  <si>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</si>
  <si>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</si>
  <si>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</si>
  <si>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</si>
  <si>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</si>
  <si>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</si>
  <si>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</si>
  <si>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</si>
  <si>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</si>
  <si>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</si>
  <si>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</si>
  <si>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</si>
  <si>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</si>
  <si>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</si>
  <si>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</si>
  <si>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</si>
  <si>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</si>
  <si>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</si>
  <si>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</si>
  <si>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</si>
  <si>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</si>
  <si>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</si>
  <si>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</si>
  <si>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</si>
  <si>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</si>
  <si>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</si>
  <si>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北海道　せたな町</t>
  </si>
  <si>
    <t>法非適用</t>
  </si>
  <si>
    <t>水道事業</t>
  </si>
  <si>
    <t>簡易水道事業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</si>
  <si>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</si>
  <si>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</si>
  <si>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</si>
  <si>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</si>
  <si>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</si>
  <si>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</si>
  <si>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</si>
  <si>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</si>
  <si>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 管路更新率
水道施設改良事業のためH26は町内地区一部において更新を行い更新率は向上したが、本町においては水道施設数が多く、まだ老朽化した管路及び施設があり、耐用年数も超えてきている資産があるため計画的に改修を進めていかなければならないが、財政的なこともあり改修が行えない状況で修繕を行いながら運用している状況である。</t>
    <rPh sb="48" eb="50">
      <t>ホンチョウ</t>
    </rPh>
    <rPh sb="55" eb="57">
      <t>スイドウ</t>
    </rPh>
    <rPh sb="57" eb="59">
      <t>シセツ</t>
    </rPh>
    <rPh sb="59" eb="60">
      <t>スウ</t>
    </rPh>
    <rPh sb="61" eb="62">
      <t>オオ</t>
    </rPh>
    <rPh sb="134" eb="135">
      <t>オコナ</t>
    </rPh>
    <rPh sb="138" eb="140">
      <t>ジョウキョウ</t>
    </rPh>
    <rPh sb="141" eb="143">
      <t>シュウゼン</t>
    </rPh>
    <rPh sb="144" eb="145">
      <t>オコナ</t>
    </rPh>
    <rPh sb="149" eb="151">
      <t>ウンヨウ</t>
    </rPh>
    <rPh sb="155" eb="157">
      <t>ジョウキョウ</t>
    </rPh>
    <phoneticPr fontId="1"/>
  </si>
  <si>
    <t>人口減少に伴う給水収益の減少傾向となっており、逆に水道施設の老朽化による修理、漏水修理費用が増加傾向となっていることが今後の事業による更新を検討しているが、水道料金基本料のありかた、給水収益の推移を長期的に試算し検討しなければならなく、現在水道ビジョン、アセットマネジメントを作成している状況である。
老朽化した水道施設や管路が多い為、計画的な更新計画を策定しながら、財政面などを考慮し健全な施設管理を行いながら改修を進める必要があるが、収益の減少や、水道担当職員が少ない状況で困窮し水道運営に問題を抱えている。</t>
    <rPh sb="118" eb="120">
      <t>ゲンザイ</t>
    </rPh>
    <rPh sb="120" eb="122">
      <t>スイドウ</t>
    </rPh>
    <rPh sb="138" eb="140">
      <t>サクセイ</t>
    </rPh>
    <rPh sb="144" eb="146">
      <t>ジョウキョウ</t>
    </rPh>
    <rPh sb="219" eb="221">
      <t>シュウエキ</t>
    </rPh>
    <rPh sb="222" eb="224">
      <t>ゲンショウ</t>
    </rPh>
    <rPh sb="226" eb="228">
      <t>スイドウ</t>
    </rPh>
    <rPh sb="228" eb="230">
      <t>タントウ</t>
    </rPh>
    <rPh sb="230" eb="232">
      <t>ショクイン</t>
    </rPh>
    <rPh sb="233" eb="234">
      <t>スク</t>
    </rPh>
    <rPh sb="236" eb="238">
      <t>ジョウキョウ</t>
    </rPh>
    <rPh sb="239" eb="241">
      <t>コンキュウ</t>
    </rPh>
    <rPh sb="242" eb="244">
      <t>スイドウ</t>
    </rPh>
    <rPh sb="244" eb="246">
      <t>ウンエイ</t>
    </rPh>
    <rPh sb="247" eb="249">
      <t>モンダイ</t>
    </rPh>
    <rPh sb="250" eb="251">
      <t>カカ</t>
    </rPh>
    <phoneticPr fontId="1"/>
  </si>
  <si>
    <t>① 収益的収支比率
収益的収支比率が前年と比較し人口減少に伴う給水収益の減及び、経年劣化等による配水管破損の復旧費用の増となっていることから収益的収支比率が減少となっている。
④ 企業債残高対給水収益比率
主な要因としては、H21からH27年度まで水道施設改良事業のため、老朽化した施設・設備を更新し企業債を充当し増となったが、H28から事業量の減、料金収入の減により収益比率が減少している。
⑤ 料金回収率
施設維持費の増や、料金収入の減などにより給水原価が上がっており、給水供給に係る費用が料金収入では補えない状況にある。
⑥ 給水原価
施設老朽化などにより修理費等の費用増加が大きく、維持管理に費用を要することから給水原価が上昇している。
⑦ 施設利用率
人口減による配水量の減少、漏水などの無収水量の増もあるが、有収率は昨年度に対し若干の増となり利用率が下がっている。
⑧ 有収率
漏水修理を行い適正維持を行っているが、施設の老朽化により漏水が発生しているため、漏水調査を行い早期に修理し有収率の向上に努めている。</t>
    <rPh sb="2" eb="5">
      <t>シュウエキテキ</t>
    </rPh>
    <rPh sb="10" eb="12">
      <t>シュウエキ</t>
    </rPh>
    <rPh sb="12" eb="13">
      <t>テキ</t>
    </rPh>
    <rPh sb="18" eb="20">
      <t>ゼンネン</t>
    </rPh>
    <rPh sb="21" eb="23">
      <t>ヒカク</t>
    </rPh>
    <rPh sb="70" eb="73">
      <t>シュウエキテキ</t>
    </rPh>
    <rPh sb="154" eb="156">
      <t>ジュウトウ</t>
    </rPh>
    <rPh sb="171" eb="172">
      <t>リョウ</t>
    </rPh>
    <rPh sb="205" eb="207">
      <t>シセツ</t>
    </rPh>
    <rPh sb="207" eb="209">
      <t>イジ</t>
    </rPh>
    <rPh sb="209" eb="210">
      <t>ヒ</t>
    </rPh>
    <rPh sb="211" eb="212">
      <t>ゾウ</t>
    </rPh>
    <rPh sb="214" eb="216">
      <t>リョウキン</t>
    </rPh>
    <rPh sb="216" eb="218">
      <t>シュウニュウ</t>
    </rPh>
    <rPh sb="219" eb="220">
      <t>ゲン</t>
    </rPh>
    <rPh sb="225" eb="227">
      <t>キュウスイ</t>
    </rPh>
    <rPh sb="227" eb="229">
      <t>ゲンカ</t>
    </rPh>
    <rPh sb="230" eb="231">
      <t>ア</t>
    </rPh>
    <rPh sb="291" eb="292">
      <t>オオ</t>
    </rPh>
    <rPh sb="295" eb="297">
      <t>イジ</t>
    </rPh>
    <rPh sb="297" eb="299">
      <t>カンリ</t>
    </rPh>
    <rPh sb="300" eb="302">
      <t>ヒヨウ</t>
    </rPh>
    <rPh sb="303" eb="304">
      <t>ヨウ</t>
    </rPh>
    <rPh sb="331" eb="334">
      <t>ジンコウゲン</t>
    </rPh>
    <rPh sb="337" eb="339">
      <t>ハイスイ</t>
    </rPh>
    <rPh sb="339" eb="340">
      <t>リョウ</t>
    </rPh>
    <rPh sb="341" eb="343">
      <t>ゲンショウ</t>
    </rPh>
    <rPh sb="354" eb="355">
      <t>ゾウ</t>
    </rPh>
    <rPh sb="360" eb="363">
      <t>ユウシュウリツ</t>
    </rPh>
    <rPh sb="364" eb="367">
      <t>サクネンド</t>
    </rPh>
    <rPh sb="368" eb="369">
      <t>タイ</t>
    </rPh>
    <rPh sb="370" eb="372">
      <t>ジャッカン</t>
    </rPh>
    <rPh sb="373" eb="374">
      <t>ゾウ</t>
    </rPh>
    <rPh sb="381" eb="382">
      <t>サ</t>
    </rPh>
    <rPh sb="397" eb="399">
      <t>シュウリ</t>
    </rPh>
    <rPh sb="400" eb="401">
      <t>オコナ</t>
    </rPh>
    <rPh sb="402" eb="404">
      <t>テキセイ</t>
    </rPh>
    <rPh sb="404" eb="406">
      <t>イジ</t>
    </rPh>
    <rPh sb="407" eb="408">
      <t>オコナ</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</si>
</sst>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2.06</c:v>
                </c:pt>
                <c:pt idx="1" formatCode="#,##0.00;&quot;△&quot;#,##0.00;&quot;-&quot;">
                  <c:v>1.96</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0.89</c:v>
                </c:pt>
                <c:pt idx="1">
                  <c:v>0.98</c:v>
                </c:pt>
                <c:pt idx="2">
                  <c:v>0.76</c:v>
                </c:pt>
                <c:pt idx="3">
                  <c:v>0.8</c:v>
                </c:pt>
                <c:pt idx="4">
                  <c:v>0.96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84.25</c:v>
                </c:pt>
                <c:pt idx="1">
                  <c:v>84.69</c:v>
                </c:pt>
                <c:pt idx="2">
                  <c:v>82.33</c:v>
                </c:pt>
                <c:pt idx="3">
                  <c:v>82.26</c:v>
                </c:pt>
                <c:pt idx="4">
                  <c:v>79.849999999999994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75.709999999999994</c:v>
                </c:pt>
                <c:pt idx="1">
                  <c:v>75.09</c:v>
                </c:pt>
                <c:pt idx="2">
                  <c:v>75.34</c:v>
                </c:pt>
                <c:pt idx="3">
                  <c:v>76.650000000000006</c:v>
                </c:pt>
                <c:pt idx="4">
                  <c:v>73.959999999999994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1121.93</c:v>
                </c:pt>
                <c:pt idx="1">
                  <c:v>1207.68</c:v>
                </c:pt>
                <c:pt idx="2">
                  <c:v>1239.47</c:v>
                </c:pt>
                <c:pt idx="3">
                  <c:v>1165.9000000000001</c:v>
                </c:pt>
                <c:pt idx="4">
                  <c:v>1130.7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1167.7</c:v>
                </c:pt>
                <c:pt idx="1">
                  <c:v>1228.58</c:v>
                </c:pt>
                <c:pt idx="2">
                  <c:v>1280.18</c:v>
                </c:pt>
                <c:pt idx="3">
                  <c:v>1346.23</c:v>
                </c:pt>
                <c:pt idx="4">
                  <c:v>1295.06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62.59</c:v>
                </c:pt>
                <c:pt idx="1">
                  <c:v>60.32</c:v>
                </c:pt>
                <c:pt idx="2">
                  <c:v>60.08</c:v>
                </c:pt>
                <c:pt idx="3">
                  <c:v>58.3</c:v>
                </c:pt>
                <c:pt idx="4">
                  <c:v>50.35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54.43</c:v>
                </c:pt>
                <c:pt idx="1">
                  <c:v>53.81</c:v>
                </c:pt>
                <c:pt idx="2">
                  <c:v>53.62</c:v>
                </c:pt>
                <c:pt idx="3">
                  <c:v>53.41</c:v>
                </c:pt>
                <c:pt idx="4">
                  <c:v>53.29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260.7</c:v>
                </c:pt>
                <c:pt idx="1">
                  <c:v>275.61</c:v>
                </c:pt>
                <c:pt idx="2">
                  <c:v>285.77</c:v>
                </c:pt>
                <c:pt idx="3">
                  <c:v>291.89999999999998</c:v>
                </c:pt>
                <c:pt idx="4">
                  <c:v>339.49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279.8</c:v>
                </c:pt>
                <c:pt idx="1">
                  <c:v>284.64999999999998</c:v>
                </c:pt>
                <c:pt idx="2">
                  <c:v>287.7</c:v>
                </c:pt>
                <c:pt idx="3">
                  <c:v>277.39999999999998</c:v>
                </c:pt>
                <c:pt idx="4">
                  <c:v>259.02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61.53</c:v>
                </c:pt>
                <c:pt idx="1">
                  <c:v>61.53</c:v>
                </c:pt>
                <c:pt idx="2">
                  <c:v>56.5</c:v>
                </c:pt>
                <c:pt idx="3">
                  <c:v>61.97</c:v>
                </c:pt>
                <c:pt idx="4">
                  <c:v>59.65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60.17</c:v>
                </c:pt>
                <c:pt idx="1">
                  <c:v>58.96</c:v>
                </c:pt>
                <c:pt idx="2">
                  <c:v>58.1</c:v>
                </c:pt>
                <c:pt idx="3">
                  <c:v>56.19</c:v>
                </c:pt>
                <c:pt idx="4">
                  <c:v>56.65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73.87</c:v>
                </c:pt>
                <c:pt idx="1">
                  <c:v>71.64</c:v>
                </c:pt>
                <c:pt idx="2">
                  <c:v>76.36</c:v>
                </c:pt>
                <c:pt idx="3">
                  <c:v>70.7</c:v>
                </c:pt>
                <c:pt idx="4">
                  <c:v>71.86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76.680000000000007</c:v>
                </c:pt>
                <c:pt idx="1">
                  <c:v>76.58</c:v>
                </c:pt>
                <c:pt idx="2">
                  <c:v>76.69</c:v>
                </c:pt>
                <c:pt idx="3">
                  <c:v>77.180000000000007</c:v>
                </c:pt>
                <c:pt idx="4">
                  <c:v>76.13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9</v>
      </c>
      <c r="J7" s="5"/>
      <c r="K7" s="5"/>
      <c r="L7" s="5"/>
      <c r="M7" s="5"/>
      <c r="N7" s="5"/>
      <c r="O7" s="5"/>
      <c r="P7" s="5" t="s">
        <v>3</v>
      </c>
      <c r="Q7" s="5"/>
      <c r="R7" s="5"/>
      <c r="S7" s="5"/>
      <c r="T7" s="5"/>
      <c r="U7" s="5"/>
      <c r="V7" s="5"/>
      <c r="W7" s="5" t="s">
        <v>7</v>
      </c>
      <c r="X7" s="5"/>
      <c r="Y7" s="5"/>
      <c r="Z7" s="5"/>
      <c r="AA7" s="5"/>
      <c r="AB7" s="5"/>
      <c r="AC7" s="5"/>
      <c r="AD7" s="5" t="s">
        <v>0</v>
      </c>
      <c r="AE7" s="5"/>
      <c r="AF7" s="5"/>
      <c r="AG7" s="5"/>
      <c r="AH7" s="5"/>
      <c r="AI7" s="5"/>
      <c r="AJ7" s="5"/>
      <c r="AK7" s="2"/>
      <c r="AL7" s="5" t="s">
        <v>10</v>
      </c>
      <c r="AM7" s="5"/>
      <c r="AN7" s="5"/>
      <c r="AO7" s="5"/>
      <c r="AP7" s="5"/>
      <c r="AQ7" s="5"/>
      <c r="AR7" s="5"/>
      <c r="AS7" s="5"/>
      <c r="AT7" s="5" t="s">
        <v>14</v>
      </c>
      <c r="AU7" s="5"/>
      <c r="AV7" s="5"/>
      <c r="AW7" s="5"/>
      <c r="AX7" s="5"/>
      <c r="AY7" s="5"/>
      <c r="AZ7" s="5"/>
      <c r="BA7" s="5"/>
      <c r="BB7" s="5" t="s">
        <v>11</v>
      </c>
      <c r="BC7" s="5"/>
      <c r="BD7" s="5"/>
      <c r="BE7" s="5"/>
      <c r="BF7" s="5"/>
      <c r="BG7" s="5"/>
      <c r="BH7" s="5"/>
      <c r="BI7" s="5"/>
      <c r="BJ7" s="3"/>
      <c r="BK7" s="3"/>
      <c r="BL7" s="26" t="s">
        <v>15</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D2</v>
      </c>
      <c r="X8" s="6"/>
      <c r="Y8" s="6"/>
      <c r="Z8" s="6"/>
      <c r="AA8" s="6"/>
      <c r="AB8" s="6"/>
      <c r="AC8" s="6"/>
      <c r="AD8" s="6" t="str">
        <f>データ!$M$6</f>
        <v>非設置</v>
      </c>
      <c r="AE8" s="6"/>
      <c r="AF8" s="6"/>
      <c r="AG8" s="6"/>
      <c r="AH8" s="6"/>
      <c r="AI8" s="6"/>
      <c r="AJ8" s="6"/>
      <c r="AK8" s="2"/>
      <c r="AL8" s="21">
        <f>データ!$R$6</f>
        <v>8195</v>
      </c>
      <c r="AM8" s="21"/>
      <c r="AN8" s="21"/>
      <c r="AO8" s="21"/>
      <c r="AP8" s="21"/>
      <c r="AQ8" s="21"/>
      <c r="AR8" s="21"/>
      <c r="AS8" s="21"/>
      <c r="AT8" s="7">
        <f>データ!$S$6</f>
        <v>638.67999999999995</v>
      </c>
      <c r="AU8" s="7"/>
      <c r="AV8" s="7"/>
      <c r="AW8" s="7"/>
      <c r="AX8" s="7"/>
      <c r="AY8" s="7"/>
      <c r="AZ8" s="7"/>
      <c r="BA8" s="7"/>
      <c r="BB8" s="7">
        <f>データ!$T$6</f>
        <v>12.83</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25</v>
      </c>
      <c r="J9" s="5"/>
      <c r="K9" s="5"/>
      <c r="L9" s="5"/>
      <c r="M9" s="5"/>
      <c r="N9" s="5"/>
      <c r="O9" s="5"/>
      <c r="P9" s="5" t="s">
        <v>29</v>
      </c>
      <c r="Q9" s="5"/>
      <c r="R9" s="5"/>
      <c r="S9" s="5"/>
      <c r="T9" s="5"/>
      <c r="U9" s="5"/>
      <c r="V9" s="5"/>
      <c r="W9" s="5" t="s">
        <v>30</v>
      </c>
      <c r="X9" s="5"/>
      <c r="Y9" s="5"/>
      <c r="Z9" s="5"/>
      <c r="AA9" s="5"/>
      <c r="AB9" s="5"/>
      <c r="AC9" s="5"/>
      <c r="AD9" s="2"/>
      <c r="AE9" s="2"/>
      <c r="AF9" s="2"/>
      <c r="AG9" s="2"/>
      <c r="AH9" s="3"/>
      <c r="AI9" s="2"/>
      <c r="AJ9" s="2"/>
      <c r="AK9" s="2"/>
      <c r="AL9" s="5" t="s">
        <v>8</v>
      </c>
      <c r="AM9" s="5"/>
      <c r="AN9" s="5"/>
      <c r="AO9" s="5"/>
      <c r="AP9" s="5"/>
      <c r="AQ9" s="5"/>
      <c r="AR9" s="5"/>
      <c r="AS9" s="5"/>
      <c r="AT9" s="5" t="s">
        <v>27</v>
      </c>
      <c r="AU9" s="5"/>
      <c r="AV9" s="5"/>
      <c r="AW9" s="5"/>
      <c r="AX9" s="5"/>
      <c r="AY9" s="5"/>
      <c r="AZ9" s="5"/>
      <c r="BA9" s="5"/>
      <c r="BB9" s="5" t="s">
        <v>6</v>
      </c>
      <c r="BC9" s="5"/>
      <c r="BD9" s="5"/>
      <c r="BE9" s="5"/>
      <c r="BF9" s="5"/>
      <c r="BG9" s="5"/>
      <c r="BH9" s="5"/>
      <c r="BI9" s="5"/>
      <c r="BJ9" s="3"/>
      <c r="BK9" s="3"/>
      <c r="BL9" s="28" t="s">
        <v>33</v>
      </c>
      <c r="BM9" s="38"/>
      <c r="BN9" s="45" t="s">
        <v>13</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98.44</v>
      </c>
      <c r="Q10" s="7"/>
      <c r="R10" s="7"/>
      <c r="S10" s="7"/>
      <c r="T10" s="7"/>
      <c r="U10" s="7"/>
      <c r="V10" s="7"/>
      <c r="W10" s="21">
        <f>データ!$Q$6</f>
        <v>3230</v>
      </c>
      <c r="X10" s="21"/>
      <c r="Y10" s="21"/>
      <c r="Z10" s="21"/>
      <c r="AA10" s="21"/>
      <c r="AB10" s="21"/>
      <c r="AC10" s="21"/>
      <c r="AD10" s="2"/>
      <c r="AE10" s="2"/>
      <c r="AF10" s="2"/>
      <c r="AG10" s="2"/>
      <c r="AH10" s="2"/>
      <c r="AI10" s="2"/>
      <c r="AJ10" s="2"/>
      <c r="AK10" s="2"/>
      <c r="AL10" s="21">
        <f>データ!$U$6</f>
        <v>7562</v>
      </c>
      <c r="AM10" s="21"/>
      <c r="AN10" s="21"/>
      <c r="AO10" s="21"/>
      <c r="AP10" s="21"/>
      <c r="AQ10" s="21"/>
      <c r="AR10" s="21"/>
      <c r="AS10" s="21"/>
      <c r="AT10" s="7">
        <f>データ!$V$6</f>
        <v>59.03</v>
      </c>
      <c r="AU10" s="7"/>
      <c r="AV10" s="7"/>
      <c r="AW10" s="7"/>
      <c r="AX10" s="7"/>
      <c r="AY10" s="7"/>
      <c r="AZ10" s="7"/>
      <c r="BA10" s="7"/>
      <c r="BB10" s="7">
        <f>データ!$W$6</f>
        <v>128.1</v>
      </c>
      <c r="BC10" s="7"/>
      <c r="BD10" s="7"/>
      <c r="BE10" s="7"/>
      <c r="BF10" s="7"/>
      <c r="BG10" s="7"/>
      <c r="BH10" s="7"/>
      <c r="BI10" s="7"/>
      <c r="BJ10" s="2"/>
      <c r="BK10" s="2"/>
      <c r="BL10" s="29" t="s">
        <v>17</v>
      </c>
      <c r="BM10" s="39"/>
      <c r="BN10" s="46" t="s">
        <v>34</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39</v>
      </c>
      <c r="D34" s="16"/>
      <c r="E34" s="16"/>
      <c r="F34" s="16"/>
      <c r="G34" s="16"/>
      <c r="H34" s="16"/>
      <c r="I34" s="16"/>
      <c r="J34" s="16"/>
      <c r="K34" s="16"/>
      <c r="L34" s="16"/>
      <c r="M34" s="16"/>
      <c r="N34" s="16"/>
      <c r="O34" s="16"/>
      <c r="P34" s="16"/>
      <c r="Q34" s="20"/>
      <c r="R34" s="16" t="s">
        <v>41</v>
      </c>
      <c r="S34" s="16"/>
      <c r="T34" s="16"/>
      <c r="U34" s="16"/>
      <c r="V34" s="16"/>
      <c r="W34" s="16"/>
      <c r="X34" s="16"/>
      <c r="Y34" s="16"/>
      <c r="Z34" s="16"/>
      <c r="AA34" s="16"/>
      <c r="AB34" s="16"/>
      <c r="AC34" s="16"/>
      <c r="AD34" s="16"/>
      <c r="AE34" s="16"/>
      <c r="AF34" s="20"/>
      <c r="AG34" s="16" t="s">
        <v>1</v>
      </c>
      <c r="AH34" s="16"/>
      <c r="AI34" s="16"/>
      <c r="AJ34" s="16"/>
      <c r="AK34" s="16"/>
      <c r="AL34" s="16"/>
      <c r="AM34" s="16"/>
      <c r="AN34" s="16"/>
      <c r="AO34" s="16"/>
      <c r="AP34" s="16"/>
      <c r="AQ34" s="16"/>
      <c r="AR34" s="16"/>
      <c r="AS34" s="16"/>
      <c r="AT34" s="16"/>
      <c r="AU34" s="20"/>
      <c r="AV34" s="16" t="s">
        <v>42</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48</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118</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50</v>
      </c>
      <c r="D56" s="16"/>
      <c r="E56" s="16"/>
      <c r="F56" s="16"/>
      <c r="G56" s="16"/>
      <c r="H56" s="16"/>
      <c r="I56" s="16"/>
      <c r="J56" s="16"/>
      <c r="K56" s="16"/>
      <c r="L56" s="16"/>
      <c r="M56" s="16"/>
      <c r="N56" s="16"/>
      <c r="O56" s="16"/>
      <c r="P56" s="16"/>
      <c r="Q56" s="20"/>
      <c r="R56" s="16" t="s">
        <v>19</v>
      </c>
      <c r="S56" s="16"/>
      <c r="T56" s="16"/>
      <c r="U56" s="16"/>
      <c r="V56" s="16"/>
      <c r="W56" s="16"/>
      <c r="X56" s="16"/>
      <c r="Y56" s="16"/>
      <c r="Z56" s="16"/>
      <c r="AA56" s="16"/>
      <c r="AB56" s="16"/>
      <c r="AC56" s="16"/>
      <c r="AD56" s="16"/>
      <c r="AE56" s="16"/>
      <c r="AF56" s="20"/>
      <c r="AG56" s="16" t="s">
        <v>51</v>
      </c>
      <c r="AH56" s="16"/>
      <c r="AI56" s="16"/>
      <c r="AJ56" s="16"/>
      <c r="AK56" s="16"/>
      <c r="AL56" s="16"/>
      <c r="AM56" s="16"/>
      <c r="AN56" s="16"/>
      <c r="AO56" s="16"/>
      <c r="AP56" s="16"/>
      <c r="AQ56" s="16"/>
      <c r="AR56" s="16"/>
      <c r="AS56" s="16"/>
      <c r="AT56" s="16"/>
      <c r="AU56" s="20"/>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119</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20</v>
      </c>
      <c r="D79" s="16"/>
      <c r="E79" s="16"/>
      <c r="F79" s="16"/>
      <c r="G79" s="16"/>
      <c r="H79" s="16"/>
      <c r="I79" s="16"/>
      <c r="J79" s="16"/>
      <c r="K79" s="16"/>
      <c r="L79" s="16"/>
      <c r="M79" s="16"/>
      <c r="N79" s="16"/>
      <c r="O79" s="16"/>
      <c r="P79" s="16"/>
      <c r="Q79" s="16"/>
      <c r="R79" s="16"/>
      <c r="S79" s="16"/>
      <c r="T79" s="16"/>
      <c r="U79" s="20"/>
      <c r="V79" s="20"/>
      <c r="W79" s="16" t="s">
        <v>38</v>
      </c>
      <c r="X79" s="16"/>
      <c r="Y79" s="16"/>
      <c r="Z79" s="16"/>
      <c r="AA79" s="16"/>
      <c r="AB79" s="16"/>
      <c r="AC79" s="16"/>
      <c r="AD79" s="16"/>
      <c r="AE79" s="16"/>
      <c r="AF79" s="16"/>
      <c r="AG79" s="16"/>
      <c r="AH79" s="16"/>
      <c r="AI79" s="16"/>
      <c r="AJ79" s="16"/>
      <c r="AK79" s="16"/>
      <c r="AL79" s="16"/>
      <c r="AM79" s="16"/>
      <c r="AN79" s="16"/>
      <c r="AO79" s="20"/>
      <c r="AP79" s="20"/>
      <c r="AQ79" s="16" t="s">
        <v>22</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54</v>
      </c>
    </row>
    <row r="84" spans="1:78" hidden="1">
      <c r="B84" s="12" t="s">
        <v>5</v>
      </c>
      <c r="C84" s="12"/>
      <c r="D84" s="12"/>
      <c r="E84" s="12" t="s">
        <v>55</v>
      </c>
      <c r="F84" s="12" t="s">
        <v>47</v>
      </c>
      <c r="G84" s="12" t="s">
        <v>57</v>
      </c>
      <c r="H84" s="12" t="s">
        <v>58</v>
      </c>
      <c r="I84" s="12" t="s">
        <v>60</v>
      </c>
      <c r="J84" s="12" t="s">
        <v>31</v>
      </c>
      <c r="K84" s="12" t="s">
        <v>61</v>
      </c>
      <c r="L84" s="12" t="s">
        <v>62</v>
      </c>
      <c r="M84" s="12" t="s">
        <v>37</v>
      </c>
      <c r="N84" s="12" t="s">
        <v>56</v>
      </c>
      <c r="O84" s="12" t="s">
        <v>46</v>
      </c>
    </row>
    <row r="85" spans="1:78" hidden="1">
      <c r="B85" s="12"/>
      <c r="C85" s="12"/>
      <c r="D85" s="12"/>
      <c r="E85" s="12" t="str">
        <f>データ!AH6</f>
        <v>【75.76】</v>
      </c>
      <c r="F85" s="12" t="s">
        <v>64</v>
      </c>
      <c r="G85" s="12" t="s">
        <v>64</v>
      </c>
      <c r="H85" s="12" t="str">
        <f>データ!BO6</f>
        <v>【1,141.75】</v>
      </c>
      <c r="I85" s="12" t="str">
        <f>データ!BZ6</f>
        <v>【54.93】</v>
      </c>
      <c r="J85" s="12" t="str">
        <f>データ!CK6</f>
        <v>【292.18】</v>
      </c>
      <c r="K85" s="12" t="str">
        <f>データ!CV6</f>
        <v>【56.91】</v>
      </c>
      <c r="L85" s="12" t="str">
        <f>データ!DG6</f>
        <v>【74.25】</v>
      </c>
      <c r="M85" s="12" t="s">
        <v>64</v>
      </c>
      <c r="N85" s="12" t="s">
        <v>64</v>
      </c>
      <c r="O85" s="12" t="str">
        <f>データ!EN6</f>
        <v>【0.72】</v>
      </c>
    </row>
  </sheetData>
  <sheetProtection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16</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65</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40</v>
      </c>
      <c r="B3" s="61" t="s">
        <v>63</v>
      </c>
      <c r="C3" s="61" t="s">
        <v>43</v>
      </c>
      <c r="D3" s="61" t="s">
        <v>24</v>
      </c>
      <c r="E3" s="61" t="s">
        <v>32</v>
      </c>
      <c r="F3" s="61" t="s">
        <v>59</v>
      </c>
      <c r="G3" s="61" t="s">
        <v>66</v>
      </c>
      <c r="H3" s="68" t="s">
        <v>12</v>
      </c>
      <c r="I3" s="71"/>
      <c r="J3" s="71"/>
      <c r="K3" s="71"/>
      <c r="L3" s="71"/>
      <c r="M3" s="71"/>
      <c r="N3" s="71"/>
      <c r="O3" s="71"/>
      <c r="P3" s="71"/>
      <c r="Q3" s="71"/>
      <c r="R3" s="71"/>
      <c r="S3" s="71"/>
      <c r="T3" s="71"/>
      <c r="U3" s="71"/>
      <c r="V3" s="71"/>
      <c r="W3" s="75"/>
      <c r="X3" s="77" t="s">
        <v>53</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44</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67</v>
      </c>
      <c r="B4" s="62"/>
      <c r="C4" s="62"/>
      <c r="D4" s="62"/>
      <c r="E4" s="62"/>
      <c r="F4" s="62"/>
      <c r="G4" s="62"/>
      <c r="H4" s="69"/>
      <c r="I4" s="72"/>
      <c r="J4" s="72"/>
      <c r="K4" s="72"/>
      <c r="L4" s="72"/>
      <c r="M4" s="72"/>
      <c r="N4" s="72"/>
      <c r="O4" s="72"/>
      <c r="P4" s="72"/>
      <c r="Q4" s="72"/>
      <c r="R4" s="72"/>
      <c r="S4" s="72"/>
      <c r="T4" s="72"/>
      <c r="U4" s="72"/>
      <c r="V4" s="72"/>
      <c r="W4" s="76"/>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45</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28</v>
      </c>
      <c r="DT4" s="78"/>
      <c r="DU4" s="78"/>
      <c r="DV4" s="78"/>
      <c r="DW4" s="78"/>
      <c r="DX4" s="78"/>
      <c r="DY4" s="78"/>
      <c r="DZ4" s="78"/>
      <c r="EA4" s="78"/>
      <c r="EB4" s="78"/>
      <c r="EC4" s="78"/>
      <c r="ED4" s="78" t="s">
        <v>77</v>
      </c>
      <c r="EE4" s="78"/>
      <c r="EF4" s="78"/>
      <c r="EG4" s="78"/>
      <c r="EH4" s="78"/>
      <c r="EI4" s="78"/>
      <c r="EJ4" s="78"/>
      <c r="EK4" s="78"/>
      <c r="EL4" s="78"/>
      <c r="EM4" s="78"/>
      <c r="EN4" s="78"/>
    </row>
    <row r="5" spans="1:144">
      <c r="A5" s="59" t="s">
        <v>78</v>
      </c>
      <c r="B5" s="63"/>
      <c r="C5" s="63"/>
      <c r="D5" s="63"/>
      <c r="E5" s="63"/>
      <c r="F5" s="63"/>
      <c r="G5" s="63"/>
      <c r="H5" s="70" t="s">
        <v>76</v>
      </c>
      <c r="I5" s="70" t="s">
        <v>79</v>
      </c>
      <c r="J5" s="70" t="s">
        <v>80</v>
      </c>
      <c r="K5" s="70" t="s">
        <v>81</v>
      </c>
      <c r="L5" s="70" t="s">
        <v>82</v>
      </c>
      <c r="M5" s="70" t="s">
        <v>83</v>
      </c>
      <c r="N5" s="70" t="s">
        <v>84</v>
      </c>
      <c r="O5" s="70" t="s">
        <v>85</v>
      </c>
      <c r="P5" s="70" t="s">
        <v>86</v>
      </c>
      <c r="Q5" s="70" t="s">
        <v>87</v>
      </c>
      <c r="R5" s="70" t="s">
        <v>88</v>
      </c>
      <c r="S5" s="70" t="s">
        <v>89</v>
      </c>
      <c r="T5" s="70" t="s">
        <v>90</v>
      </c>
      <c r="U5" s="70" t="s">
        <v>91</v>
      </c>
      <c r="V5" s="70" t="s">
        <v>92</v>
      </c>
      <c r="W5" s="70" t="s">
        <v>93</v>
      </c>
      <c r="X5" s="70" t="s">
        <v>94</v>
      </c>
      <c r="Y5" s="70" t="s">
        <v>95</v>
      </c>
      <c r="Z5" s="70" t="s">
        <v>96</v>
      </c>
      <c r="AA5" s="70" t="s">
        <v>97</v>
      </c>
      <c r="AB5" s="70" t="s">
        <v>98</v>
      </c>
      <c r="AC5" s="70" t="s">
        <v>99</v>
      </c>
      <c r="AD5" s="70" t="s">
        <v>100</v>
      </c>
      <c r="AE5" s="70" t="s">
        <v>101</v>
      </c>
      <c r="AF5" s="70" t="s">
        <v>102</v>
      </c>
      <c r="AG5" s="70" t="s">
        <v>103</v>
      </c>
      <c r="AH5" s="70" t="s">
        <v>5</v>
      </c>
      <c r="AI5" s="70" t="s">
        <v>94</v>
      </c>
      <c r="AJ5" s="70" t="s">
        <v>95</v>
      </c>
      <c r="AK5" s="70" t="s">
        <v>96</v>
      </c>
      <c r="AL5" s="70" t="s">
        <v>97</v>
      </c>
      <c r="AM5" s="70" t="s">
        <v>98</v>
      </c>
      <c r="AN5" s="70" t="s">
        <v>99</v>
      </c>
      <c r="AO5" s="70" t="s">
        <v>100</v>
      </c>
      <c r="AP5" s="70" t="s">
        <v>101</v>
      </c>
      <c r="AQ5" s="70" t="s">
        <v>102</v>
      </c>
      <c r="AR5" s="70" t="s">
        <v>103</v>
      </c>
      <c r="AS5" s="70" t="s">
        <v>104</v>
      </c>
      <c r="AT5" s="70" t="s">
        <v>94</v>
      </c>
      <c r="AU5" s="70" t="s">
        <v>95</v>
      </c>
      <c r="AV5" s="70" t="s">
        <v>96</v>
      </c>
      <c r="AW5" s="70" t="s">
        <v>97</v>
      </c>
      <c r="AX5" s="70" t="s">
        <v>98</v>
      </c>
      <c r="AY5" s="70" t="s">
        <v>99</v>
      </c>
      <c r="AZ5" s="70" t="s">
        <v>100</v>
      </c>
      <c r="BA5" s="70" t="s">
        <v>101</v>
      </c>
      <c r="BB5" s="70" t="s">
        <v>102</v>
      </c>
      <c r="BC5" s="70" t="s">
        <v>103</v>
      </c>
      <c r="BD5" s="70" t="s">
        <v>104</v>
      </c>
      <c r="BE5" s="70" t="s">
        <v>94</v>
      </c>
      <c r="BF5" s="70" t="s">
        <v>95</v>
      </c>
      <c r="BG5" s="70" t="s">
        <v>96</v>
      </c>
      <c r="BH5" s="70" t="s">
        <v>97</v>
      </c>
      <c r="BI5" s="70" t="s">
        <v>98</v>
      </c>
      <c r="BJ5" s="70" t="s">
        <v>99</v>
      </c>
      <c r="BK5" s="70" t="s">
        <v>100</v>
      </c>
      <c r="BL5" s="70" t="s">
        <v>101</v>
      </c>
      <c r="BM5" s="70" t="s">
        <v>102</v>
      </c>
      <c r="BN5" s="70" t="s">
        <v>103</v>
      </c>
      <c r="BO5" s="70" t="s">
        <v>104</v>
      </c>
      <c r="BP5" s="70" t="s">
        <v>94</v>
      </c>
      <c r="BQ5" s="70" t="s">
        <v>95</v>
      </c>
      <c r="BR5" s="70" t="s">
        <v>96</v>
      </c>
      <c r="BS5" s="70" t="s">
        <v>97</v>
      </c>
      <c r="BT5" s="70" t="s">
        <v>98</v>
      </c>
      <c r="BU5" s="70" t="s">
        <v>99</v>
      </c>
      <c r="BV5" s="70" t="s">
        <v>100</v>
      </c>
      <c r="BW5" s="70" t="s">
        <v>101</v>
      </c>
      <c r="BX5" s="70" t="s">
        <v>102</v>
      </c>
      <c r="BY5" s="70" t="s">
        <v>103</v>
      </c>
      <c r="BZ5" s="70" t="s">
        <v>104</v>
      </c>
      <c r="CA5" s="70" t="s">
        <v>94</v>
      </c>
      <c r="CB5" s="70" t="s">
        <v>95</v>
      </c>
      <c r="CC5" s="70" t="s">
        <v>96</v>
      </c>
      <c r="CD5" s="70" t="s">
        <v>97</v>
      </c>
      <c r="CE5" s="70" t="s">
        <v>98</v>
      </c>
      <c r="CF5" s="70" t="s">
        <v>99</v>
      </c>
      <c r="CG5" s="70" t="s">
        <v>100</v>
      </c>
      <c r="CH5" s="70" t="s">
        <v>101</v>
      </c>
      <c r="CI5" s="70" t="s">
        <v>102</v>
      </c>
      <c r="CJ5" s="70" t="s">
        <v>103</v>
      </c>
      <c r="CK5" s="70" t="s">
        <v>104</v>
      </c>
      <c r="CL5" s="70" t="s">
        <v>94</v>
      </c>
      <c r="CM5" s="70" t="s">
        <v>95</v>
      </c>
      <c r="CN5" s="70" t="s">
        <v>96</v>
      </c>
      <c r="CO5" s="70" t="s">
        <v>97</v>
      </c>
      <c r="CP5" s="70" t="s">
        <v>98</v>
      </c>
      <c r="CQ5" s="70" t="s">
        <v>99</v>
      </c>
      <c r="CR5" s="70" t="s">
        <v>100</v>
      </c>
      <c r="CS5" s="70" t="s">
        <v>101</v>
      </c>
      <c r="CT5" s="70" t="s">
        <v>102</v>
      </c>
      <c r="CU5" s="70" t="s">
        <v>103</v>
      </c>
      <c r="CV5" s="70" t="s">
        <v>104</v>
      </c>
      <c r="CW5" s="70" t="s">
        <v>94</v>
      </c>
      <c r="CX5" s="70" t="s">
        <v>95</v>
      </c>
      <c r="CY5" s="70" t="s">
        <v>96</v>
      </c>
      <c r="CZ5" s="70" t="s">
        <v>97</v>
      </c>
      <c r="DA5" s="70" t="s">
        <v>98</v>
      </c>
      <c r="DB5" s="70" t="s">
        <v>99</v>
      </c>
      <c r="DC5" s="70" t="s">
        <v>100</v>
      </c>
      <c r="DD5" s="70" t="s">
        <v>101</v>
      </c>
      <c r="DE5" s="70" t="s">
        <v>102</v>
      </c>
      <c r="DF5" s="70" t="s">
        <v>103</v>
      </c>
      <c r="DG5" s="70" t="s">
        <v>104</v>
      </c>
      <c r="DH5" s="70" t="s">
        <v>94</v>
      </c>
      <c r="DI5" s="70" t="s">
        <v>95</v>
      </c>
      <c r="DJ5" s="70" t="s">
        <v>96</v>
      </c>
      <c r="DK5" s="70" t="s">
        <v>97</v>
      </c>
      <c r="DL5" s="70" t="s">
        <v>98</v>
      </c>
      <c r="DM5" s="70" t="s">
        <v>99</v>
      </c>
      <c r="DN5" s="70" t="s">
        <v>100</v>
      </c>
      <c r="DO5" s="70" t="s">
        <v>101</v>
      </c>
      <c r="DP5" s="70" t="s">
        <v>102</v>
      </c>
      <c r="DQ5" s="70" t="s">
        <v>103</v>
      </c>
      <c r="DR5" s="70" t="s">
        <v>104</v>
      </c>
      <c r="DS5" s="70" t="s">
        <v>94</v>
      </c>
      <c r="DT5" s="70" t="s">
        <v>95</v>
      </c>
      <c r="DU5" s="70" t="s">
        <v>96</v>
      </c>
      <c r="DV5" s="70" t="s">
        <v>97</v>
      </c>
      <c r="DW5" s="70" t="s">
        <v>98</v>
      </c>
      <c r="DX5" s="70" t="s">
        <v>99</v>
      </c>
      <c r="DY5" s="70" t="s">
        <v>100</v>
      </c>
      <c r="DZ5" s="70" t="s">
        <v>101</v>
      </c>
      <c r="EA5" s="70" t="s">
        <v>102</v>
      </c>
      <c r="EB5" s="70" t="s">
        <v>103</v>
      </c>
      <c r="EC5" s="70" t="s">
        <v>104</v>
      </c>
      <c r="ED5" s="70" t="s">
        <v>94</v>
      </c>
      <c r="EE5" s="70" t="s">
        <v>95</v>
      </c>
      <c r="EF5" s="70" t="s">
        <v>96</v>
      </c>
      <c r="EG5" s="70" t="s">
        <v>97</v>
      </c>
      <c r="EH5" s="70" t="s">
        <v>98</v>
      </c>
      <c r="EI5" s="70" t="s">
        <v>99</v>
      </c>
      <c r="EJ5" s="70" t="s">
        <v>100</v>
      </c>
      <c r="EK5" s="70" t="s">
        <v>101</v>
      </c>
      <c r="EL5" s="70" t="s">
        <v>102</v>
      </c>
      <c r="EM5" s="70" t="s">
        <v>103</v>
      </c>
      <c r="EN5" s="70" t="s">
        <v>104</v>
      </c>
    </row>
    <row r="6" spans="1:144" s="58" customFormat="1">
      <c r="A6" s="59" t="s">
        <v>105</v>
      </c>
      <c r="B6" s="64">
        <f t="shared" ref="B6:W6" si="1">B7</f>
        <v>2017</v>
      </c>
      <c r="C6" s="64">
        <f t="shared" si="1"/>
        <v>13714</v>
      </c>
      <c r="D6" s="64">
        <f t="shared" si="1"/>
        <v>47</v>
      </c>
      <c r="E6" s="64">
        <f t="shared" si="1"/>
        <v>1</v>
      </c>
      <c r="F6" s="64">
        <f t="shared" si="1"/>
        <v>0</v>
      </c>
      <c r="G6" s="64">
        <f t="shared" si="1"/>
        <v>0</v>
      </c>
      <c r="H6" s="64" t="str">
        <f t="shared" si="1"/>
        <v>北海道　せたな町</v>
      </c>
      <c r="I6" s="64" t="str">
        <f t="shared" si="1"/>
        <v>法非適用</v>
      </c>
      <c r="J6" s="64" t="str">
        <f t="shared" si="1"/>
        <v>水道事業</v>
      </c>
      <c r="K6" s="64" t="str">
        <f t="shared" si="1"/>
        <v>簡易水道事業</v>
      </c>
      <c r="L6" s="64" t="str">
        <f t="shared" si="1"/>
        <v>D2</v>
      </c>
      <c r="M6" s="64" t="str">
        <f t="shared" si="1"/>
        <v>非設置</v>
      </c>
      <c r="N6" s="73" t="str">
        <f t="shared" si="1"/>
        <v>-</v>
      </c>
      <c r="O6" s="73" t="str">
        <f t="shared" si="1"/>
        <v>該当数値なし</v>
      </c>
      <c r="P6" s="73">
        <f t="shared" si="1"/>
        <v>98.44</v>
      </c>
      <c r="Q6" s="73">
        <f t="shared" si="1"/>
        <v>3230</v>
      </c>
      <c r="R6" s="73">
        <f t="shared" si="1"/>
        <v>8195</v>
      </c>
      <c r="S6" s="73">
        <f t="shared" si="1"/>
        <v>638.67999999999995</v>
      </c>
      <c r="T6" s="73">
        <f t="shared" si="1"/>
        <v>12.83</v>
      </c>
      <c r="U6" s="73">
        <f t="shared" si="1"/>
        <v>7562</v>
      </c>
      <c r="V6" s="73">
        <f t="shared" si="1"/>
        <v>59.03</v>
      </c>
      <c r="W6" s="73">
        <f t="shared" si="1"/>
        <v>128.1</v>
      </c>
      <c r="X6" s="79">
        <f t="shared" ref="X6:AG6" si="2">IF(X7="",NA(),X7)</f>
        <v>84.25</v>
      </c>
      <c r="Y6" s="79">
        <f t="shared" si="2"/>
        <v>84.69</v>
      </c>
      <c r="Z6" s="79">
        <f t="shared" si="2"/>
        <v>82.33</v>
      </c>
      <c r="AA6" s="79">
        <f t="shared" si="2"/>
        <v>82.26</v>
      </c>
      <c r="AB6" s="79">
        <f t="shared" si="2"/>
        <v>79.849999999999994</v>
      </c>
      <c r="AC6" s="79">
        <f t="shared" si="2"/>
        <v>75.709999999999994</v>
      </c>
      <c r="AD6" s="79">
        <f t="shared" si="2"/>
        <v>75.09</v>
      </c>
      <c r="AE6" s="79">
        <f t="shared" si="2"/>
        <v>75.34</v>
      </c>
      <c r="AF6" s="79">
        <f t="shared" si="2"/>
        <v>76.650000000000006</v>
      </c>
      <c r="AG6" s="79">
        <f t="shared" si="2"/>
        <v>73.959999999999994</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1121.93</v>
      </c>
      <c r="BF6" s="79">
        <f t="shared" si="5"/>
        <v>1207.68</v>
      </c>
      <c r="BG6" s="79">
        <f t="shared" si="5"/>
        <v>1239.47</v>
      </c>
      <c r="BH6" s="79">
        <f t="shared" si="5"/>
        <v>1165.9000000000001</v>
      </c>
      <c r="BI6" s="79">
        <f t="shared" si="5"/>
        <v>1130.7</v>
      </c>
      <c r="BJ6" s="79">
        <f t="shared" si="5"/>
        <v>1167.7</v>
      </c>
      <c r="BK6" s="79">
        <f t="shared" si="5"/>
        <v>1228.58</v>
      </c>
      <c r="BL6" s="79">
        <f t="shared" si="5"/>
        <v>1280.18</v>
      </c>
      <c r="BM6" s="79">
        <f t="shared" si="5"/>
        <v>1346.23</v>
      </c>
      <c r="BN6" s="79">
        <f t="shared" si="5"/>
        <v>1295.06</v>
      </c>
      <c r="BO6" s="73" t="str">
        <f>IF(BO7="","",IF(BO7="-","【-】","【"&amp;SUBSTITUTE(TEXT(BO7,"#,##0.00"),"-","△")&amp;"】"))</f>
        <v>【1,141.75】</v>
      </c>
      <c r="BP6" s="79">
        <f t="shared" ref="BP6:BY6" si="6">IF(BP7="",NA(),BP7)</f>
        <v>62.59</v>
      </c>
      <c r="BQ6" s="79">
        <f t="shared" si="6"/>
        <v>60.32</v>
      </c>
      <c r="BR6" s="79">
        <f t="shared" si="6"/>
        <v>60.08</v>
      </c>
      <c r="BS6" s="79">
        <f t="shared" si="6"/>
        <v>58.3</v>
      </c>
      <c r="BT6" s="79">
        <f t="shared" si="6"/>
        <v>50.35</v>
      </c>
      <c r="BU6" s="79">
        <f t="shared" si="6"/>
        <v>54.43</v>
      </c>
      <c r="BV6" s="79">
        <f t="shared" si="6"/>
        <v>53.81</v>
      </c>
      <c r="BW6" s="79">
        <f t="shared" si="6"/>
        <v>53.62</v>
      </c>
      <c r="BX6" s="79">
        <f t="shared" si="6"/>
        <v>53.41</v>
      </c>
      <c r="BY6" s="79">
        <f t="shared" si="6"/>
        <v>53.29</v>
      </c>
      <c r="BZ6" s="73" t="str">
        <f>IF(BZ7="","",IF(BZ7="-","【-】","【"&amp;SUBSTITUTE(TEXT(BZ7,"#,##0.00"),"-","△")&amp;"】"))</f>
        <v>【54.93】</v>
      </c>
      <c r="CA6" s="79">
        <f t="shared" ref="CA6:CJ6" si="7">IF(CA7="",NA(),CA7)</f>
        <v>260.7</v>
      </c>
      <c r="CB6" s="79">
        <f t="shared" si="7"/>
        <v>275.61</v>
      </c>
      <c r="CC6" s="79">
        <f t="shared" si="7"/>
        <v>285.77</v>
      </c>
      <c r="CD6" s="79">
        <f t="shared" si="7"/>
        <v>291.89999999999998</v>
      </c>
      <c r="CE6" s="79">
        <f t="shared" si="7"/>
        <v>339.49</v>
      </c>
      <c r="CF6" s="79">
        <f t="shared" si="7"/>
        <v>279.8</v>
      </c>
      <c r="CG6" s="79">
        <f t="shared" si="7"/>
        <v>284.64999999999998</v>
      </c>
      <c r="CH6" s="79">
        <f t="shared" si="7"/>
        <v>287.7</v>
      </c>
      <c r="CI6" s="79">
        <f t="shared" si="7"/>
        <v>277.39999999999998</v>
      </c>
      <c r="CJ6" s="79">
        <f t="shared" si="7"/>
        <v>259.02</v>
      </c>
      <c r="CK6" s="73" t="str">
        <f>IF(CK7="","",IF(CK7="-","【-】","【"&amp;SUBSTITUTE(TEXT(CK7,"#,##0.00"),"-","△")&amp;"】"))</f>
        <v>【292.18】</v>
      </c>
      <c r="CL6" s="79">
        <f t="shared" ref="CL6:CU6" si="8">IF(CL7="",NA(),CL7)</f>
        <v>61.53</v>
      </c>
      <c r="CM6" s="79">
        <f t="shared" si="8"/>
        <v>61.53</v>
      </c>
      <c r="CN6" s="79">
        <f t="shared" si="8"/>
        <v>56.5</v>
      </c>
      <c r="CO6" s="79">
        <f t="shared" si="8"/>
        <v>61.97</v>
      </c>
      <c r="CP6" s="79">
        <f t="shared" si="8"/>
        <v>59.65</v>
      </c>
      <c r="CQ6" s="79">
        <f t="shared" si="8"/>
        <v>60.17</v>
      </c>
      <c r="CR6" s="79">
        <f t="shared" si="8"/>
        <v>58.96</v>
      </c>
      <c r="CS6" s="79">
        <f t="shared" si="8"/>
        <v>58.1</v>
      </c>
      <c r="CT6" s="79">
        <f t="shared" si="8"/>
        <v>56.19</v>
      </c>
      <c r="CU6" s="79">
        <f t="shared" si="8"/>
        <v>56.65</v>
      </c>
      <c r="CV6" s="73" t="str">
        <f>IF(CV7="","",IF(CV7="-","【-】","【"&amp;SUBSTITUTE(TEXT(CV7,"#,##0.00"),"-","△")&amp;"】"))</f>
        <v>【56.91】</v>
      </c>
      <c r="CW6" s="79">
        <f t="shared" ref="CW6:DF6" si="9">IF(CW7="",NA(),CW7)</f>
        <v>73.87</v>
      </c>
      <c r="CX6" s="79">
        <f t="shared" si="9"/>
        <v>71.64</v>
      </c>
      <c r="CY6" s="79">
        <f t="shared" si="9"/>
        <v>76.36</v>
      </c>
      <c r="CZ6" s="79">
        <f t="shared" si="9"/>
        <v>70.7</v>
      </c>
      <c r="DA6" s="79">
        <f t="shared" si="9"/>
        <v>71.86</v>
      </c>
      <c r="DB6" s="79">
        <f t="shared" si="9"/>
        <v>76.680000000000007</v>
      </c>
      <c r="DC6" s="79">
        <f t="shared" si="9"/>
        <v>76.58</v>
      </c>
      <c r="DD6" s="79">
        <f t="shared" si="9"/>
        <v>76.69</v>
      </c>
      <c r="DE6" s="79">
        <f t="shared" si="9"/>
        <v>77.180000000000007</v>
      </c>
      <c r="DF6" s="79">
        <f t="shared" si="9"/>
        <v>76.13</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9">
        <f t="shared" ref="ED6:EM6" si="12">IF(ED7="",NA(),ED7)</f>
        <v>2.06</v>
      </c>
      <c r="EE6" s="79">
        <f t="shared" si="12"/>
        <v>1.96</v>
      </c>
      <c r="EF6" s="73">
        <f t="shared" si="12"/>
        <v>0</v>
      </c>
      <c r="EG6" s="73">
        <f t="shared" si="12"/>
        <v>0</v>
      </c>
      <c r="EH6" s="73">
        <f t="shared" si="12"/>
        <v>0</v>
      </c>
      <c r="EI6" s="79">
        <f t="shared" si="12"/>
        <v>0.89</v>
      </c>
      <c r="EJ6" s="79">
        <f t="shared" si="12"/>
        <v>0.98</v>
      </c>
      <c r="EK6" s="79">
        <f t="shared" si="12"/>
        <v>0.76</v>
      </c>
      <c r="EL6" s="79">
        <f t="shared" si="12"/>
        <v>0.8</v>
      </c>
      <c r="EM6" s="79">
        <f t="shared" si="12"/>
        <v>0.96</v>
      </c>
      <c r="EN6" s="73" t="str">
        <f>IF(EN7="","",IF(EN7="-","【-】","【"&amp;SUBSTITUTE(TEXT(EN7,"#,##0.00"),"-","△")&amp;"】"))</f>
        <v>【0.72】</v>
      </c>
    </row>
    <row r="7" spans="1:144" s="58" customFormat="1">
      <c r="A7" s="59"/>
      <c r="B7" s="65">
        <v>2017</v>
      </c>
      <c r="C7" s="65">
        <v>13714</v>
      </c>
      <c r="D7" s="65">
        <v>47</v>
      </c>
      <c r="E7" s="65">
        <v>1</v>
      </c>
      <c r="F7" s="65">
        <v>0</v>
      </c>
      <c r="G7" s="65">
        <v>0</v>
      </c>
      <c r="H7" s="65" t="s">
        <v>106</v>
      </c>
      <c r="I7" s="65" t="s">
        <v>107</v>
      </c>
      <c r="J7" s="65" t="s">
        <v>108</v>
      </c>
      <c r="K7" s="65" t="s">
        <v>109</v>
      </c>
      <c r="L7" s="65" t="s">
        <v>110</v>
      </c>
      <c r="M7" s="65" t="s">
        <v>111</v>
      </c>
      <c r="N7" s="74" t="s">
        <v>64</v>
      </c>
      <c r="O7" s="74" t="s">
        <v>112</v>
      </c>
      <c r="P7" s="74">
        <v>98.44</v>
      </c>
      <c r="Q7" s="74">
        <v>3230</v>
      </c>
      <c r="R7" s="74">
        <v>8195</v>
      </c>
      <c r="S7" s="74">
        <v>638.67999999999995</v>
      </c>
      <c r="T7" s="74">
        <v>12.83</v>
      </c>
      <c r="U7" s="74">
        <v>7562</v>
      </c>
      <c r="V7" s="74">
        <v>59.03</v>
      </c>
      <c r="W7" s="74">
        <v>128.1</v>
      </c>
      <c r="X7" s="74">
        <v>84.25</v>
      </c>
      <c r="Y7" s="74">
        <v>84.69</v>
      </c>
      <c r="Z7" s="74">
        <v>82.33</v>
      </c>
      <c r="AA7" s="74">
        <v>82.26</v>
      </c>
      <c r="AB7" s="74">
        <v>79.849999999999994</v>
      </c>
      <c r="AC7" s="74">
        <v>75.709999999999994</v>
      </c>
      <c r="AD7" s="74">
        <v>75.09</v>
      </c>
      <c r="AE7" s="74">
        <v>75.34</v>
      </c>
      <c r="AF7" s="74">
        <v>76.650000000000006</v>
      </c>
      <c r="AG7" s="74">
        <v>73.959999999999994</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1121.93</v>
      </c>
      <c r="BF7" s="74">
        <v>1207.68</v>
      </c>
      <c r="BG7" s="74">
        <v>1239.47</v>
      </c>
      <c r="BH7" s="74">
        <v>1165.9000000000001</v>
      </c>
      <c r="BI7" s="74">
        <v>1130.7</v>
      </c>
      <c r="BJ7" s="74">
        <v>1167.7</v>
      </c>
      <c r="BK7" s="74">
        <v>1228.58</v>
      </c>
      <c r="BL7" s="74">
        <v>1280.18</v>
      </c>
      <c r="BM7" s="74">
        <v>1346.23</v>
      </c>
      <c r="BN7" s="74">
        <v>1295.06</v>
      </c>
      <c r="BO7" s="74">
        <v>1141.75</v>
      </c>
      <c r="BP7" s="74">
        <v>62.59</v>
      </c>
      <c r="BQ7" s="74">
        <v>60.32</v>
      </c>
      <c r="BR7" s="74">
        <v>60.08</v>
      </c>
      <c r="BS7" s="74">
        <v>58.3</v>
      </c>
      <c r="BT7" s="74">
        <v>50.35</v>
      </c>
      <c r="BU7" s="74">
        <v>54.43</v>
      </c>
      <c r="BV7" s="74">
        <v>53.81</v>
      </c>
      <c r="BW7" s="74">
        <v>53.62</v>
      </c>
      <c r="BX7" s="74">
        <v>53.41</v>
      </c>
      <c r="BY7" s="74">
        <v>53.29</v>
      </c>
      <c r="BZ7" s="74">
        <v>54.93</v>
      </c>
      <c r="CA7" s="74">
        <v>260.7</v>
      </c>
      <c r="CB7" s="74">
        <v>275.61</v>
      </c>
      <c r="CC7" s="74">
        <v>285.77</v>
      </c>
      <c r="CD7" s="74">
        <v>291.89999999999998</v>
      </c>
      <c r="CE7" s="74">
        <v>339.49</v>
      </c>
      <c r="CF7" s="74">
        <v>279.8</v>
      </c>
      <c r="CG7" s="74">
        <v>284.64999999999998</v>
      </c>
      <c r="CH7" s="74">
        <v>287.7</v>
      </c>
      <c r="CI7" s="74">
        <v>277.39999999999998</v>
      </c>
      <c r="CJ7" s="74">
        <v>259.02</v>
      </c>
      <c r="CK7" s="74">
        <v>292.18</v>
      </c>
      <c r="CL7" s="74">
        <v>61.53</v>
      </c>
      <c r="CM7" s="74">
        <v>61.53</v>
      </c>
      <c r="CN7" s="74">
        <v>56.5</v>
      </c>
      <c r="CO7" s="74">
        <v>61.97</v>
      </c>
      <c r="CP7" s="74">
        <v>59.65</v>
      </c>
      <c r="CQ7" s="74">
        <v>60.17</v>
      </c>
      <c r="CR7" s="74">
        <v>58.96</v>
      </c>
      <c r="CS7" s="74">
        <v>58.1</v>
      </c>
      <c r="CT7" s="74">
        <v>56.19</v>
      </c>
      <c r="CU7" s="74">
        <v>56.65</v>
      </c>
      <c r="CV7" s="74">
        <v>56.91</v>
      </c>
      <c r="CW7" s="74">
        <v>73.87</v>
      </c>
      <c r="CX7" s="74">
        <v>71.64</v>
      </c>
      <c r="CY7" s="74">
        <v>76.36</v>
      </c>
      <c r="CZ7" s="74">
        <v>70.7</v>
      </c>
      <c r="DA7" s="74">
        <v>71.86</v>
      </c>
      <c r="DB7" s="74">
        <v>76.680000000000007</v>
      </c>
      <c r="DC7" s="74">
        <v>76.58</v>
      </c>
      <c r="DD7" s="74">
        <v>76.69</v>
      </c>
      <c r="DE7" s="74">
        <v>77.180000000000007</v>
      </c>
      <c r="DF7" s="74">
        <v>76.13</v>
      </c>
      <c r="DG7" s="74">
        <v>74.25</v>
      </c>
      <c r="DH7" s="74"/>
      <c r="DI7" s="74"/>
      <c r="DJ7" s="74"/>
      <c r="DK7" s="74"/>
      <c r="DL7" s="74"/>
      <c r="DM7" s="74"/>
      <c r="DN7" s="74"/>
      <c r="DO7" s="74"/>
      <c r="DP7" s="74"/>
      <c r="DQ7" s="74"/>
      <c r="DR7" s="74"/>
      <c r="DS7" s="74"/>
      <c r="DT7" s="74"/>
      <c r="DU7" s="74"/>
      <c r="DV7" s="74"/>
      <c r="DW7" s="74"/>
      <c r="DX7" s="74"/>
      <c r="DY7" s="74"/>
      <c r="DZ7" s="74"/>
      <c r="EA7" s="74"/>
      <c r="EB7" s="74"/>
      <c r="EC7" s="74"/>
      <c r="ED7" s="74">
        <v>2.06</v>
      </c>
      <c r="EE7" s="74">
        <v>1.96</v>
      </c>
      <c r="EF7" s="74">
        <v>0</v>
      </c>
      <c r="EG7" s="74">
        <v>0</v>
      </c>
      <c r="EH7" s="74">
        <v>0</v>
      </c>
      <c r="EI7" s="74">
        <v>0.89</v>
      </c>
      <c r="EJ7" s="74">
        <v>0.98</v>
      </c>
      <c r="EK7" s="74">
        <v>0.76</v>
      </c>
      <c r="EL7" s="74">
        <v>0.8</v>
      </c>
      <c r="EM7" s="74">
        <v>0.96</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113</v>
      </c>
      <c r="C9" s="60" t="s">
        <v>114</v>
      </c>
      <c r="D9" s="60" t="s">
        <v>115</v>
      </c>
      <c r="E9" s="60" t="s">
        <v>116</v>
      </c>
      <c r="F9" s="60" t="s">
        <v>117</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63</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cp:lastPrinted>2019-01-30T05:22:45Z</cp:lastPrinted>
  <dcterms:created xsi:type="dcterms:W3CDTF">2018-12-03T08:40:27Z</dcterms:created>
  <dcterms:modified xsi:type="dcterms:W3CDTF">2019-03-06T05:40:46Z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2019-03-06T05:40:46Z</vt:filetime>
  </property>
</Properties>
</file>