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10185" yWindow="4545" windowWidth="10320" windowHeight="457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<sst xmlns:r="http://schemas.openxmlformats.org/officeDocument/2006/relationships" xmlns="http://schemas.openxmlformats.org/spreadsheetml/2006/main" count="123" uniqueCount="123">
  <si>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類似団体平均値（平均値）</t>
  </si>
  <si>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</si>
  <si>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</si>
  <si>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</si>
  <si>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</si>
  <si>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</si>
  <si>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</si>
  <si>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</si>
  <si>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</si>
  <si>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</si>
  <si>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</si>
  <si>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</si>
  <si>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</si>
  <si>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</si>
  <si>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</si>
  <si>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</si>
  <si>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</si>
  <si>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</si>
  <si>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</si>
  <si>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</si>
  <si>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</si>
  <si>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</si>
  <si>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</si>
  <si>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</si>
  <si>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</si>
  <si>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</si>
  <si>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</si>
  <si>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</si>
  <si>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</si>
  <si>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</si>
  <si>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</si>
  <si>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</si>
  <si>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</si>
  <si>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</si>
  <si>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</si>
  <si>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</si>
  <si>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</si>
  <si>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</si>
  <si>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</si>
  <si>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</si>
  <si>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</si>
  <si>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</si>
  <si>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</si>
  <si>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</si>
  <si>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</si>
  <si>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</si>
  <si>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</si>
  <si>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</si>
  <si>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</si>
  <si>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</si>
  <si>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</si>
  <si>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</si>
  <si>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</si>
  <si>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</si>
  <si>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</si>
  <si>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</si>
  <si>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</si>
  <si>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</si>
  <si>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</si>
  <si>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</si>
  <si>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</si>
  <si>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</si>
  <si>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</si>
  <si>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</si>
  <si>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</si>
  <si>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</si>
  <si>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</si>
  <si>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</si>
  <si>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</si>
  <si>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</si>
  <si>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</si>
  <si>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</si>
  <si>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</si>
  <si>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</si>
  <si>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</si>
  <si>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</si>
  <si>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</si>
  <si>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</si>
  <si>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</si>
  <si>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</si>
  <si>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</si>
  <si>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</si>
  <si>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</si>
  <si>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</si>
  <si>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</si>
  <si>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</si>
  <si>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</si>
  <si>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</si>
  <si>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</si>
  <si>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</si>
  <si>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</si>
  <si>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</si>
  <si>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</si>
  <si>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</si>
  <si>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</si>
  <si>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</si>
  <si>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</si>
  <si>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</si>
  <si>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</si>
  <si>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</si>
  <si>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</si>
  <si>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</si>
  <si>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</si>
  <si>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</si>
  <si>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</si>
  <si>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</si>
  <si>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</si>
  <si>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</si>
  <si>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せたな町</t>
  </si>
  <si>
    <t>法非適用</t>
  </si>
  <si>
    <t>下水道事業</t>
  </si>
  <si>
    <t>公共下水道</t>
  </si>
  <si>
    <t>Cc2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</si>
  <si>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</si>
  <si>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</si>
  <si>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</si>
  <si>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</si>
  <si>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</si>
  <si>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</si>
  <si>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今後の経営については、料金収入等の恒常財源を確保するとともに、計画的、効率的な施設維持管理、改築更新を行い健全経営を図る。</t>
  </si>
  <si>
    <t>　平成９年１０月供用開始より２０年経過し、現在、下水処理場については長寿命化計画により更新事業を実施中である。今後についても適正な維持管理を行い、管渠、処理場とも計画的に施設改築更新を進めていく。</t>
  </si>
  <si>
    <t>　経営の健全化については、水洗化の促進に伴う料金収入による財源は増加しているが、施設維持管理費及び更新費用増加により収益的収支比率が低下している。今後は使用料金の見直し等により、さらに経費の回収率を高めていく必要があると考える。
　また、現有施設利用については、ＭＩＣＳ施設を併設することにより施設の有効利用を図っている。さらに処理場を統合し、瀬棚処理区の汚水についても当処理場で一括処理をすることにより、施設を有効利用するとともに、維持管理費及び、更新費用の削減を図り、経営の健全化を図っている。</t>
    <rPh sb="24" eb="26">
      <t>シュウニュウ</t>
    </rPh>
    <rPh sb="32" eb="34">
      <t>ゾウカ</t>
    </rPh>
    <rPh sb="53" eb="55">
      <t>ゾウカ</t>
    </rPh>
    <rPh sb="66" eb="68">
      <t>テイカ</t>
    </rPh>
    <phoneticPr fontId="7"/>
  </si>
  <si>
    <t>非設置</t>
    <rPh sb="0" eb="1">
      <t>ヒ</t>
    </rPh>
    <rPh sb="1" eb="3">
      <t>セッチ</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</si>
</sst>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c:v>
                </c:pt>
                <c:pt idx="1">
                  <c:v>7.0000000000000007e-002</c:v>
                </c:pt>
                <c:pt idx="2">
                  <c:v>4.e-002</c:v>
                </c:pt>
                <c:pt idx="3">
                  <c:v>0.11</c:v>
                </c:pt>
                <c:pt idx="4">
                  <c:v>0.15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94.48</c:v>
                </c:pt>
                <c:pt idx="1">
                  <c:v>95.07</c:v>
                </c:pt>
                <c:pt idx="2">
                  <c:v>95.42</c:v>
                </c:pt>
                <c:pt idx="3">
                  <c:v>97.1</c:v>
                </c:pt>
                <c:pt idx="4">
                  <c:v>94.16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459.37</c:v>
                </c:pt>
                <c:pt idx="4" formatCode="#,##0.00;&quot;△&quot;#,##0.00;&quot;-&quot;">
                  <c:v>434.98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1273.52</c:v>
                </c:pt>
                <c:pt idx="1">
                  <c:v>1209.95</c:v>
                </c:pt>
                <c:pt idx="2">
                  <c:v>1136.5</c:v>
                </c:pt>
                <c:pt idx="3">
                  <c:v>1118.56</c:v>
                </c:pt>
                <c:pt idx="4">
                  <c:v>1111.31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67.75</c:v>
                </c:pt>
                <c:pt idx="1">
                  <c:v>76.7</c:v>
                </c:pt>
                <c:pt idx="2">
                  <c:v>73.58</c:v>
                </c:pt>
                <c:pt idx="3">
                  <c:v>78.680000000000007</c:v>
                </c:pt>
                <c:pt idx="4">
                  <c:v>64.22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238.6</c:v>
                </c:pt>
                <c:pt idx="1">
                  <c:v>211.87</c:v>
                </c:pt>
                <c:pt idx="2">
                  <c:v>221.55</c:v>
                </c:pt>
                <c:pt idx="3">
                  <c:v>214.1</c:v>
                </c:pt>
                <c:pt idx="4">
                  <c:v>257.27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224.94</c:v>
                </c:pt>
                <c:pt idx="1">
                  <c:v>220.67</c:v>
                </c:pt>
                <c:pt idx="2">
                  <c:v>217.82</c:v>
                </c:pt>
                <c:pt idx="3">
                  <c:v>215.28</c:v>
                </c:pt>
                <c:pt idx="4">
                  <c:v>207.96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44.81</c:v>
                </c:pt>
                <c:pt idx="1">
                  <c:v>45.75</c:v>
                </c:pt>
                <c:pt idx="2">
                  <c:v>38.92</c:v>
                </c:pt>
                <c:pt idx="3">
                  <c:v>40.090000000000003</c:v>
                </c:pt>
                <c:pt idx="4">
                  <c:v>54.2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55.41</c:v>
                </c:pt>
                <c:pt idx="1">
                  <c:v>55.81</c:v>
                </c:pt>
                <c:pt idx="2">
                  <c:v>54.44</c:v>
                </c:pt>
                <c:pt idx="3">
                  <c:v>54.67</c:v>
                </c:pt>
                <c:pt idx="4">
                  <c:v>53.51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89.54</c:v>
                </c:pt>
                <c:pt idx="1">
                  <c:v>90.65</c:v>
                </c:pt>
                <c:pt idx="2">
                  <c:v>91.51</c:v>
                </c:pt>
                <c:pt idx="3">
                  <c:v>92.2</c:v>
                </c:pt>
                <c:pt idx="4">
                  <c:v>93.08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84.12</c:v>
                </c:pt>
                <c:pt idx="1">
                  <c:v>84.41</c:v>
                </c:pt>
                <c:pt idx="2">
                  <c:v>84.2</c:v>
                </c:pt>
                <c:pt idx="3">
                  <c:v>83.8</c:v>
                </c:pt>
                <c:pt idx="4">
                  <c:v>83.91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【728.30】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AD8" sqref="AD8:AJ8"/>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北海道　せたな町</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8</v>
      </c>
      <c r="C7" s="6"/>
      <c r="D7" s="6"/>
      <c r="E7" s="6"/>
      <c r="F7" s="6"/>
      <c r="G7" s="6"/>
      <c r="H7" s="6"/>
      <c r="I7" s="6" t="s">
        <v>11</v>
      </c>
      <c r="J7" s="6"/>
      <c r="K7" s="6"/>
      <c r="L7" s="6"/>
      <c r="M7" s="6"/>
      <c r="N7" s="6"/>
      <c r="O7" s="6"/>
      <c r="P7" s="6" t="s">
        <v>7</v>
      </c>
      <c r="Q7" s="6"/>
      <c r="R7" s="6"/>
      <c r="S7" s="6"/>
      <c r="T7" s="6"/>
      <c r="U7" s="6"/>
      <c r="V7" s="6"/>
      <c r="W7" s="6" t="s">
        <v>10</v>
      </c>
      <c r="X7" s="6"/>
      <c r="Y7" s="6"/>
      <c r="Z7" s="6"/>
      <c r="AA7" s="6"/>
      <c r="AB7" s="6"/>
      <c r="AC7" s="6"/>
      <c r="AD7" s="6" t="s">
        <v>5</v>
      </c>
      <c r="AE7" s="6"/>
      <c r="AF7" s="6"/>
      <c r="AG7" s="6"/>
      <c r="AH7" s="6"/>
      <c r="AI7" s="6"/>
      <c r="AJ7" s="6"/>
      <c r="AK7" s="4"/>
      <c r="AL7" s="6" t="s">
        <v>12</v>
      </c>
      <c r="AM7" s="6"/>
      <c r="AN7" s="6"/>
      <c r="AO7" s="6"/>
      <c r="AP7" s="6"/>
      <c r="AQ7" s="6"/>
      <c r="AR7" s="6"/>
      <c r="AS7" s="6"/>
      <c r="AT7" s="6" t="s">
        <v>3</v>
      </c>
      <c r="AU7" s="6"/>
      <c r="AV7" s="6"/>
      <c r="AW7" s="6"/>
      <c r="AX7" s="6"/>
      <c r="AY7" s="6"/>
      <c r="AZ7" s="6"/>
      <c r="BA7" s="6"/>
      <c r="BB7" s="6" t="s">
        <v>2</v>
      </c>
      <c r="BC7" s="6"/>
      <c r="BD7" s="6"/>
      <c r="BE7" s="6"/>
      <c r="BF7" s="6"/>
      <c r="BG7" s="6"/>
      <c r="BH7" s="6"/>
      <c r="BI7" s="6"/>
      <c r="BJ7" s="4"/>
      <c r="BK7" s="4"/>
      <c r="BL7" s="27" t="s">
        <v>14</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公共下水道</v>
      </c>
      <c r="Q8" s="7"/>
      <c r="R8" s="7"/>
      <c r="S8" s="7"/>
      <c r="T8" s="7"/>
      <c r="U8" s="7"/>
      <c r="V8" s="7"/>
      <c r="W8" s="7" t="str">
        <f>データ!L6</f>
        <v>Cc2</v>
      </c>
      <c r="X8" s="7"/>
      <c r="Y8" s="7"/>
      <c r="Z8" s="7"/>
      <c r="AA8" s="7"/>
      <c r="AB8" s="7"/>
      <c r="AC8" s="7"/>
      <c r="AD8" s="21" t="s">
        <v>122</v>
      </c>
      <c r="AE8" s="21"/>
      <c r="AF8" s="21"/>
      <c r="AG8" s="21"/>
      <c r="AH8" s="21"/>
      <c r="AI8" s="21"/>
      <c r="AJ8" s="21"/>
      <c r="AK8" s="4"/>
      <c r="AL8" s="22">
        <f>データ!S6</f>
        <v>8453</v>
      </c>
      <c r="AM8" s="22"/>
      <c r="AN8" s="22"/>
      <c r="AO8" s="22"/>
      <c r="AP8" s="22"/>
      <c r="AQ8" s="22"/>
      <c r="AR8" s="22"/>
      <c r="AS8" s="22"/>
      <c r="AT8" s="8">
        <f>データ!T6</f>
        <v>638.67999999999995</v>
      </c>
      <c r="AU8" s="8"/>
      <c r="AV8" s="8"/>
      <c r="AW8" s="8"/>
      <c r="AX8" s="8"/>
      <c r="AY8" s="8"/>
      <c r="AZ8" s="8"/>
      <c r="BA8" s="8"/>
      <c r="BB8" s="8">
        <f>データ!U6</f>
        <v>13.24</v>
      </c>
      <c r="BC8" s="8"/>
      <c r="BD8" s="8"/>
      <c r="BE8" s="8"/>
      <c r="BF8" s="8"/>
      <c r="BG8" s="8"/>
      <c r="BH8" s="8"/>
      <c r="BI8" s="8"/>
      <c r="BJ8" s="4"/>
      <c r="BK8" s="4"/>
      <c r="BL8" s="28" t="s">
        <v>15</v>
      </c>
      <c r="BM8" s="38"/>
      <c r="BN8" s="45" t="s">
        <v>18</v>
      </c>
      <c r="BO8" s="48"/>
      <c r="BP8" s="48"/>
      <c r="BQ8" s="48"/>
      <c r="BR8" s="48"/>
      <c r="BS8" s="48"/>
      <c r="BT8" s="48"/>
      <c r="BU8" s="48"/>
      <c r="BV8" s="48"/>
      <c r="BW8" s="48"/>
      <c r="BX8" s="48"/>
      <c r="BY8" s="52"/>
    </row>
    <row r="9" spans="1:78" ht="18.75" customHeight="1">
      <c r="A9" s="3"/>
      <c r="B9" s="6" t="s">
        <v>19</v>
      </c>
      <c r="C9" s="6"/>
      <c r="D9" s="6"/>
      <c r="E9" s="6"/>
      <c r="F9" s="6"/>
      <c r="G9" s="6"/>
      <c r="H9" s="6"/>
      <c r="I9" s="6" t="s">
        <v>21</v>
      </c>
      <c r="J9" s="6"/>
      <c r="K9" s="6"/>
      <c r="L9" s="6"/>
      <c r="M9" s="6"/>
      <c r="N9" s="6"/>
      <c r="O9" s="6"/>
      <c r="P9" s="6" t="s">
        <v>23</v>
      </c>
      <c r="Q9" s="6"/>
      <c r="R9" s="6"/>
      <c r="S9" s="6"/>
      <c r="T9" s="6"/>
      <c r="U9" s="6"/>
      <c r="V9" s="6"/>
      <c r="W9" s="6" t="s">
        <v>24</v>
      </c>
      <c r="X9" s="6"/>
      <c r="Y9" s="6"/>
      <c r="Z9" s="6"/>
      <c r="AA9" s="6"/>
      <c r="AB9" s="6"/>
      <c r="AC9" s="6"/>
      <c r="AD9" s="6" t="s">
        <v>25</v>
      </c>
      <c r="AE9" s="6"/>
      <c r="AF9" s="6"/>
      <c r="AG9" s="6"/>
      <c r="AH9" s="6"/>
      <c r="AI9" s="6"/>
      <c r="AJ9" s="6"/>
      <c r="AK9" s="4"/>
      <c r="AL9" s="6" t="s">
        <v>27</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36</v>
      </c>
      <c r="BM9" s="39"/>
      <c r="BN9" s="46" t="s">
        <v>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35.630000000000003</v>
      </c>
      <c r="Q10" s="8"/>
      <c r="R10" s="8"/>
      <c r="S10" s="8"/>
      <c r="T10" s="8"/>
      <c r="U10" s="8"/>
      <c r="V10" s="8"/>
      <c r="W10" s="8">
        <f>データ!Q6</f>
        <v>67.599999999999994</v>
      </c>
      <c r="X10" s="8"/>
      <c r="Y10" s="8"/>
      <c r="Z10" s="8"/>
      <c r="AA10" s="8"/>
      <c r="AB10" s="8"/>
      <c r="AC10" s="8"/>
      <c r="AD10" s="22">
        <f>データ!R6</f>
        <v>3230</v>
      </c>
      <c r="AE10" s="22"/>
      <c r="AF10" s="22"/>
      <c r="AG10" s="22"/>
      <c r="AH10" s="22"/>
      <c r="AI10" s="22"/>
      <c r="AJ10" s="22"/>
      <c r="AK10" s="3"/>
      <c r="AL10" s="22">
        <f>データ!V6</f>
        <v>2978</v>
      </c>
      <c r="AM10" s="22"/>
      <c r="AN10" s="22"/>
      <c r="AO10" s="22"/>
      <c r="AP10" s="22"/>
      <c r="AQ10" s="22"/>
      <c r="AR10" s="22"/>
      <c r="AS10" s="22"/>
      <c r="AT10" s="8">
        <f>データ!W6</f>
        <v>1.1000000000000001</v>
      </c>
      <c r="AU10" s="8"/>
      <c r="AV10" s="8"/>
      <c r="AW10" s="8"/>
      <c r="AX10" s="8"/>
      <c r="AY10" s="8"/>
      <c r="AZ10" s="8"/>
      <c r="BA10" s="8"/>
      <c r="BB10" s="8">
        <f>データ!X6</f>
        <v>2707.27</v>
      </c>
      <c r="BC10" s="8"/>
      <c r="BD10" s="8"/>
      <c r="BE10" s="8"/>
      <c r="BF10" s="8"/>
      <c r="BG10" s="8"/>
      <c r="BH10" s="8"/>
      <c r="BI10" s="8"/>
      <c r="BJ10" s="3"/>
      <c r="BK10" s="3"/>
      <c r="BL10" s="30" t="s">
        <v>13</v>
      </c>
      <c r="BM10" s="40"/>
      <c r="BN10" s="47" t="s">
        <v>31</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4</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38</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121</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41</v>
      </c>
      <c r="D34" s="17"/>
      <c r="E34" s="17"/>
      <c r="F34" s="17"/>
      <c r="G34" s="17"/>
      <c r="H34" s="17"/>
      <c r="I34" s="17"/>
      <c r="J34" s="17"/>
      <c r="K34" s="17"/>
      <c r="L34" s="17"/>
      <c r="M34" s="17"/>
      <c r="N34" s="17"/>
      <c r="O34" s="17"/>
      <c r="P34" s="17"/>
      <c r="Q34" s="20"/>
      <c r="R34" s="17" t="s">
        <v>43</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45</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30</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49</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47</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48</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119</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17</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37</v>
      </c>
    </row>
    <row r="84" spans="1:78">
      <c r="C84" s="3" t="s">
        <v>40</v>
      </c>
    </row>
    <row r="85" spans="1:78" hidden="1">
      <c r="B85" s="13" t="s">
        <v>9</v>
      </c>
      <c r="C85" s="13"/>
      <c r="D85" s="13"/>
      <c r="E85" s="13" t="s">
        <v>55</v>
      </c>
      <c r="F85" s="13" t="s">
        <v>29</v>
      </c>
      <c r="G85" s="13" t="s">
        <v>57</v>
      </c>
      <c r="H85" s="13" t="s">
        <v>58</v>
      </c>
      <c r="I85" s="13" t="s">
        <v>60</v>
      </c>
      <c r="J85" s="13" t="s">
        <v>26</v>
      </c>
      <c r="K85" s="13" t="s">
        <v>61</v>
      </c>
      <c r="L85" s="13" t="s">
        <v>53</v>
      </c>
      <c r="M85" s="13" t="s">
        <v>39</v>
      </c>
      <c r="N85" s="13" t="s">
        <v>56</v>
      </c>
      <c r="O85" s="13" t="s">
        <v>28</v>
      </c>
    </row>
    <row r="86" spans="1:78" hidden="1">
      <c r="B86" s="13"/>
      <c r="C86" s="13"/>
      <c r="D86" s="13"/>
      <c r="E86" s="13" t="str">
        <f>データ!AI6</f>
        <v/>
      </c>
      <c r="F86" s="13" t="s">
        <v>63</v>
      </c>
      <c r="G86" s="13" t="s">
        <v>63</v>
      </c>
      <c r="H86" s="13" t="str">
        <f>データ!BP6</f>
        <v>【728.30】</v>
      </c>
      <c r="I86" s="13" t="str">
        <f>データ!CA6</f>
        <v>【100.04】</v>
      </c>
      <c r="J86" s="13" t="str">
        <f>データ!CL6</f>
        <v>【137.82】</v>
      </c>
      <c r="K86" s="13" t="str">
        <f>データ!CW6</f>
        <v>【60.09】</v>
      </c>
      <c r="L86" s="13" t="str">
        <f>データ!DH6</f>
        <v>【94.90】</v>
      </c>
      <c r="M86" s="13" t="s">
        <v>63</v>
      </c>
      <c r="N86" s="13" t="s">
        <v>63</v>
      </c>
      <c r="O86" s="13" t="str">
        <f>データ!EO6</f>
        <v>【0.27】</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42</v>
      </c>
      <c r="B3" s="62" t="s">
        <v>62</v>
      </c>
      <c r="C3" s="62" t="s">
        <v>46</v>
      </c>
      <c r="D3" s="62" t="s">
        <v>20</v>
      </c>
      <c r="E3" s="62" t="s">
        <v>35</v>
      </c>
      <c r="F3" s="62" t="s">
        <v>59</v>
      </c>
      <c r="G3" s="62" t="s">
        <v>67</v>
      </c>
      <c r="H3" s="68" t="s">
        <v>1</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47</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5</v>
      </c>
      <c r="N5" s="70" t="s">
        <v>87</v>
      </c>
      <c r="O5" s="70" t="s">
        <v>88</v>
      </c>
      <c r="P5" s="70" t="s">
        <v>89</v>
      </c>
      <c r="Q5" s="70" t="s">
        <v>90</v>
      </c>
      <c r="R5" s="70" t="s">
        <v>91</v>
      </c>
      <c r="S5" s="70" t="s">
        <v>64</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9</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13714</v>
      </c>
      <c r="D6" s="65">
        <f t="shared" si="1"/>
        <v>47</v>
      </c>
      <c r="E6" s="65">
        <f t="shared" si="1"/>
        <v>17</v>
      </c>
      <c r="F6" s="65">
        <f t="shared" si="1"/>
        <v>1</v>
      </c>
      <c r="G6" s="65">
        <f t="shared" si="1"/>
        <v>0</v>
      </c>
      <c r="H6" s="65" t="str">
        <f t="shared" si="1"/>
        <v>北海道　せたな町</v>
      </c>
      <c r="I6" s="65" t="str">
        <f t="shared" si="1"/>
        <v>法非適用</v>
      </c>
      <c r="J6" s="65" t="str">
        <f t="shared" si="1"/>
        <v>下水道事業</v>
      </c>
      <c r="K6" s="65" t="str">
        <f t="shared" si="1"/>
        <v>公共下水道</v>
      </c>
      <c r="L6" s="65" t="str">
        <f t="shared" si="1"/>
        <v>Cc2</v>
      </c>
      <c r="M6" s="65">
        <f t="shared" si="1"/>
        <v>0</v>
      </c>
      <c r="N6" s="73" t="str">
        <f t="shared" si="1"/>
        <v>-</v>
      </c>
      <c r="O6" s="73" t="str">
        <f t="shared" si="1"/>
        <v>該当数値なし</v>
      </c>
      <c r="P6" s="73">
        <f t="shared" si="1"/>
        <v>35.630000000000003</v>
      </c>
      <c r="Q6" s="73">
        <f t="shared" si="1"/>
        <v>67.599999999999994</v>
      </c>
      <c r="R6" s="73">
        <f t="shared" si="1"/>
        <v>3230</v>
      </c>
      <c r="S6" s="73">
        <f t="shared" si="1"/>
        <v>8453</v>
      </c>
      <c r="T6" s="73">
        <f t="shared" si="1"/>
        <v>638.67999999999995</v>
      </c>
      <c r="U6" s="73">
        <f t="shared" si="1"/>
        <v>13.24</v>
      </c>
      <c r="V6" s="73">
        <f t="shared" si="1"/>
        <v>2978</v>
      </c>
      <c r="W6" s="73">
        <f t="shared" si="1"/>
        <v>1.1000000000000001</v>
      </c>
      <c r="X6" s="73">
        <f t="shared" si="1"/>
        <v>2707.27</v>
      </c>
      <c r="Y6" s="81">
        <f t="shared" ref="Y6:AH6" si="2">IF(Y7="",NA(),Y7)</f>
        <v>94.48</v>
      </c>
      <c r="Z6" s="81">
        <f t="shared" si="2"/>
        <v>95.07</v>
      </c>
      <c r="AA6" s="81">
        <f t="shared" si="2"/>
        <v>95.42</v>
      </c>
      <c r="AB6" s="81">
        <f t="shared" si="2"/>
        <v>97.1</v>
      </c>
      <c r="AC6" s="81">
        <f t="shared" si="2"/>
        <v>94.16</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81">
        <f t="shared" si="5"/>
        <v>459.37</v>
      </c>
      <c r="BJ6" s="81">
        <f t="shared" si="5"/>
        <v>434.98</v>
      </c>
      <c r="BK6" s="81">
        <f t="shared" si="5"/>
        <v>1273.52</v>
      </c>
      <c r="BL6" s="81">
        <f t="shared" si="5"/>
        <v>1209.95</v>
      </c>
      <c r="BM6" s="81">
        <f t="shared" si="5"/>
        <v>1136.5</v>
      </c>
      <c r="BN6" s="81">
        <f t="shared" si="5"/>
        <v>1118.56</v>
      </c>
      <c r="BO6" s="81">
        <f t="shared" si="5"/>
        <v>1111.31</v>
      </c>
      <c r="BP6" s="73" t="str">
        <f>IF(BP7="","",IF(BP7="-","【-】","【"&amp;SUBSTITUTE(TEXT(BP7,"#,##0.00"),"-","△")&amp;"】"))</f>
        <v>【728.30】</v>
      </c>
      <c r="BQ6" s="81">
        <f t="shared" ref="BQ6:BZ6" si="6">IF(BQ7="",NA(),BQ7)</f>
        <v>67.75</v>
      </c>
      <c r="BR6" s="81">
        <f t="shared" si="6"/>
        <v>76.7</v>
      </c>
      <c r="BS6" s="81">
        <f t="shared" si="6"/>
        <v>73.58</v>
      </c>
      <c r="BT6" s="81">
        <f t="shared" si="6"/>
        <v>78.680000000000007</v>
      </c>
      <c r="BU6" s="81">
        <f t="shared" si="6"/>
        <v>64.22</v>
      </c>
      <c r="BV6" s="81">
        <f t="shared" si="6"/>
        <v>67.849999999999994</v>
      </c>
      <c r="BW6" s="81">
        <f t="shared" si="6"/>
        <v>69.48</v>
      </c>
      <c r="BX6" s="81">
        <f t="shared" si="6"/>
        <v>71.650000000000006</v>
      </c>
      <c r="BY6" s="81">
        <f t="shared" si="6"/>
        <v>72.33</v>
      </c>
      <c r="BZ6" s="81">
        <f t="shared" si="6"/>
        <v>75.540000000000006</v>
      </c>
      <c r="CA6" s="73" t="str">
        <f>IF(CA7="","",IF(CA7="-","【-】","【"&amp;SUBSTITUTE(TEXT(CA7,"#,##0.00"),"-","△")&amp;"】"))</f>
        <v>【100.04】</v>
      </c>
      <c r="CB6" s="81">
        <f t="shared" ref="CB6:CK6" si="7">IF(CB7="",NA(),CB7)</f>
        <v>238.6</v>
      </c>
      <c r="CC6" s="81">
        <f t="shared" si="7"/>
        <v>211.87</v>
      </c>
      <c r="CD6" s="81">
        <f t="shared" si="7"/>
        <v>221.55</v>
      </c>
      <c r="CE6" s="81">
        <f t="shared" si="7"/>
        <v>214.1</v>
      </c>
      <c r="CF6" s="81">
        <f t="shared" si="7"/>
        <v>257.27</v>
      </c>
      <c r="CG6" s="81">
        <f t="shared" si="7"/>
        <v>224.94</v>
      </c>
      <c r="CH6" s="81">
        <f t="shared" si="7"/>
        <v>220.67</v>
      </c>
      <c r="CI6" s="81">
        <f t="shared" si="7"/>
        <v>217.82</v>
      </c>
      <c r="CJ6" s="81">
        <f t="shared" si="7"/>
        <v>215.28</v>
      </c>
      <c r="CK6" s="81">
        <f t="shared" si="7"/>
        <v>207.96</v>
      </c>
      <c r="CL6" s="73" t="str">
        <f>IF(CL7="","",IF(CL7="-","【-】","【"&amp;SUBSTITUTE(TEXT(CL7,"#,##0.00"),"-","△")&amp;"】"))</f>
        <v>【137.82】</v>
      </c>
      <c r="CM6" s="81">
        <f t="shared" ref="CM6:CV6" si="8">IF(CM7="",NA(),CM7)</f>
        <v>44.81</v>
      </c>
      <c r="CN6" s="81">
        <f t="shared" si="8"/>
        <v>45.75</v>
      </c>
      <c r="CO6" s="81">
        <f t="shared" si="8"/>
        <v>38.92</v>
      </c>
      <c r="CP6" s="81">
        <f t="shared" si="8"/>
        <v>40.090000000000003</v>
      </c>
      <c r="CQ6" s="81">
        <f t="shared" si="8"/>
        <v>54.2</v>
      </c>
      <c r="CR6" s="81">
        <f t="shared" si="8"/>
        <v>55.41</v>
      </c>
      <c r="CS6" s="81">
        <f t="shared" si="8"/>
        <v>55.81</v>
      </c>
      <c r="CT6" s="81">
        <f t="shared" si="8"/>
        <v>54.44</v>
      </c>
      <c r="CU6" s="81">
        <f t="shared" si="8"/>
        <v>54.67</v>
      </c>
      <c r="CV6" s="81">
        <f t="shared" si="8"/>
        <v>53.51</v>
      </c>
      <c r="CW6" s="73" t="str">
        <f>IF(CW7="","",IF(CW7="-","【-】","【"&amp;SUBSTITUTE(TEXT(CW7,"#,##0.00"),"-","△")&amp;"】"))</f>
        <v>【60.09】</v>
      </c>
      <c r="CX6" s="81">
        <f t="shared" ref="CX6:DG6" si="9">IF(CX7="",NA(),CX7)</f>
        <v>89.54</v>
      </c>
      <c r="CY6" s="81">
        <f t="shared" si="9"/>
        <v>90.65</v>
      </c>
      <c r="CZ6" s="81">
        <f t="shared" si="9"/>
        <v>91.51</v>
      </c>
      <c r="DA6" s="81">
        <f t="shared" si="9"/>
        <v>92.2</v>
      </c>
      <c r="DB6" s="81">
        <f t="shared" si="9"/>
        <v>93.08</v>
      </c>
      <c r="DC6" s="81">
        <f t="shared" si="9"/>
        <v>84.12</v>
      </c>
      <c r="DD6" s="81">
        <f t="shared" si="9"/>
        <v>84.41</v>
      </c>
      <c r="DE6" s="81">
        <f t="shared" si="9"/>
        <v>84.2</v>
      </c>
      <c r="DF6" s="81">
        <f t="shared" si="9"/>
        <v>83.8</v>
      </c>
      <c r="DG6" s="81">
        <f t="shared" si="9"/>
        <v>83.91</v>
      </c>
      <c r="DH6" s="73" t="str">
        <f>IF(DH7="","",IF(DH7="-","【-】","【"&amp;SUBSTITUTE(TEXT(DH7,"#,##0.00"),"-","△")&amp;"】"))</f>
        <v>【94.90】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0.1</v>
      </c>
      <c r="EK6" s="81">
        <f t="shared" si="12"/>
        <v>7.0000000000000007e-002</v>
      </c>
      <c r="EL6" s="81">
        <f t="shared" si="12"/>
        <v>4.e-002</v>
      </c>
      <c r="EM6" s="81">
        <f t="shared" si="12"/>
        <v>0.11</v>
      </c>
      <c r="EN6" s="81">
        <f t="shared" si="12"/>
        <v>0.15</v>
      </c>
      <c r="EO6" s="73" t="str">
        <f>IF(EO7="","",IF(EO7="-","【-】","【"&amp;SUBSTITUTE(TEXT(EO7,"#,##0.00"),"-","△")&amp;"】"))</f>
        <v>【0.27】</v>
      </c>
    </row>
    <row r="7" spans="1:145" s="59" customFormat="1">
      <c r="A7" s="60"/>
      <c r="B7" s="66">
        <v>2016</v>
      </c>
      <c r="C7" s="66">
        <v>13714</v>
      </c>
      <c r="D7" s="66">
        <v>47</v>
      </c>
      <c r="E7" s="66">
        <v>17</v>
      </c>
      <c r="F7" s="66">
        <v>1</v>
      </c>
      <c r="G7" s="66">
        <v>0</v>
      </c>
      <c r="H7" s="66" t="s">
        <v>108</v>
      </c>
      <c r="I7" s="66" t="s">
        <v>109</v>
      </c>
      <c r="J7" s="66" t="s">
        <v>110</v>
      </c>
      <c r="K7" s="66" t="s">
        <v>111</v>
      </c>
      <c r="L7" s="66" t="s">
        <v>112</v>
      </c>
      <c r="M7" s="66"/>
      <c r="N7" s="74" t="s">
        <v>63</v>
      </c>
      <c r="O7" s="74" t="s">
        <v>113</v>
      </c>
      <c r="P7" s="74">
        <v>35.630000000000003</v>
      </c>
      <c r="Q7" s="74">
        <v>67.599999999999994</v>
      </c>
      <c r="R7" s="74">
        <v>3230</v>
      </c>
      <c r="S7" s="74">
        <v>8453</v>
      </c>
      <c r="T7" s="74">
        <v>638.67999999999995</v>
      </c>
      <c r="U7" s="74">
        <v>13.24</v>
      </c>
      <c r="V7" s="74">
        <v>2978</v>
      </c>
      <c r="W7" s="74">
        <v>1.1000000000000001</v>
      </c>
      <c r="X7" s="74">
        <v>2707.27</v>
      </c>
      <c r="Y7" s="74">
        <v>94.48</v>
      </c>
      <c r="Z7" s="74">
        <v>95.07</v>
      </c>
      <c r="AA7" s="74">
        <v>95.42</v>
      </c>
      <c r="AB7" s="74">
        <v>97.1</v>
      </c>
      <c r="AC7" s="74">
        <v>94.16</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459.37</v>
      </c>
      <c r="BJ7" s="74">
        <v>434.98</v>
      </c>
      <c r="BK7" s="74">
        <v>1273.52</v>
      </c>
      <c r="BL7" s="74">
        <v>1209.95</v>
      </c>
      <c r="BM7" s="74">
        <v>1136.5</v>
      </c>
      <c r="BN7" s="74">
        <v>1118.56</v>
      </c>
      <c r="BO7" s="74">
        <v>1111.31</v>
      </c>
      <c r="BP7" s="74">
        <v>728.3</v>
      </c>
      <c r="BQ7" s="74">
        <v>67.75</v>
      </c>
      <c r="BR7" s="74">
        <v>76.7</v>
      </c>
      <c r="BS7" s="74">
        <v>73.58</v>
      </c>
      <c r="BT7" s="74">
        <v>78.680000000000007</v>
      </c>
      <c r="BU7" s="74">
        <v>64.22</v>
      </c>
      <c r="BV7" s="74">
        <v>67.849999999999994</v>
      </c>
      <c r="BW7" s="74">
        <v>69.48</v>
      </c>
      <c r="BX7" s="74">
        <v>71.650000000000006</v>
      </c>
      <c r="BY7" s="74">
        <v>72.33</v>
      </c>
      <c r="BZ7" s="74">
        <v>75.540000000000006</v>
      </c>
      <c r="CA7" s="74">
        <v>100.04</v>
      </c>
      <c r="CB7" s="74">
        <v>238.6</v>
      </c>
      <c r="CC7" s="74">
        <v>211.87</v>
      </c>
      <c r="CD7" s="74">
        <v>221.55</v>
      </c>
      <c r="CE7" s="74">
        <v>214.1</v>
      </c>
      <c r="CF7" s="74">
        <v>257.27</v>
      </c>
      <c r="CG7" s="74">
        <v>224.94</v>
      </c>
      <c r="CH7" s="74">
        <v>220.67</v>
      </c>
      <c r="CI7" s="74">
        <v>217.82</v>
      </c>
      <c r="CJ7" s="74">
        <v>215.28</v>
      </c>
      <c r="CK7" s="74">
        <v>207.96</v>
      </c>
      <c r="CL7" s="74">
        <v>137.82</v>
      </c>
      <c r="CM7" s="74">
        <v>44.81</v>
      </c>
      <c r="CN7" s="74">
        <v>45.75</v>
      </c>
      <c r="CO7" s="74">
        <v>38.92</v>
      </c>
      <c r="CP7" s="74">
        <v>40.090000000000003</v>
      </c>
      <c r="CQ7" s="74">
        <v>54.2</v>
      </c>
      <c r="CR7" s="74">
        <v>55.41</v>
      </c>
      <c r="CS7" s="74">
        <v>55.81</v>
      </c>
      <c r="CT7" s="74">
        <v>54.44</v>
      </c>
      <c r="CU7" s="74">
        <v>54.67</v>
      </c>
      <c r="CV7" s="74">
        <v>53.51</v>
      </c>
      <c r="CW7" s="74">
        <v>60.09</v>
      </c>
      <c r="CX7" s="74">
        <v>89.54</v>
      </c>
      <c r="CY7" s="74">
        <v>90.65</v>
      </c>
      <c r="CZ7" s="74">
        <v>91.51</v>
      </c>
      <c r="DA7" s="74">
        <v>92.2</v>
      </c>
      <c r="DB7" s="74">
        <v>93.08</v>
      </c>
      <c r="DC7" s="74">
        <v>84.12</v>
      </c>
      <c r="DD7" s="74">
        <v>84.41</v>
      </c>
      <c r="DE7" s="74">
        <v>84.2</v>
      </c>
      <c r="DF7" s="74">
        <v>83.8</v>
      </c>
      <c r="DG7" s="74">
        <v>83.91</v>
      </c>
      <c r="DH7" s="74">
        <v>94.9</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0.1</v>
      </c>
      <c r="EK7" s="74">
        <v>7.0000000000000007e-002</v>
      </c>
      <c r="EL7" s="74">
        <v>4.e-002</v>
      </c>
      <c r="EM7" s="74">
        <v>0.11</v>
      </c>
      <c r="EN7" s="74">
        <v>0.15</v>
      </c>
      <c r="EO7" s="74">
        <v>0.27</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62</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cp:lastPrinted>2018-02-02T05:35:36Z</cp:lastPrinted>
  <dcterms:created xsi:type="dcterms:W3CDTF">2017-12-25T02:01:07Z</dcterms:created>
  <dcterms:modified xsi:type="dcterms:W3CDTF">2018-02-21T05:14:59Z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2018-02-21T05:14:59Z</vt:filetime>
  </property>
</Properties>
</file>