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s001\fs-setana\01 北檜山区\03 財政課\02 財政係\公営企業関係\R6\070123【照会：1／31（金）〆切】　公営企業に係る経営比較分析表（令和５年度決算）の分析等について\各課提出\"/>
    </mc:Choice>
  </mc:AlternateContent>
  <workbookProtection workbookAlgorithmName="SHA-512" workbookHashValue="EqR0G3vsh41mKKRcrRCtv3g37Jj6migquhuNdsDllzTljbZxTrx32ZAGQx6JeXTYHgmlU5CcBlCMrzvqs2HDWA==" workbookSaltValue="y2LKWNvbCDYqkeVmP/bst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<sst xmlns="http://schemas.openxmlformats.org/spreadsheetml/2006/main" count="236" uniqueCount="119">
  <si>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</si>
  <si>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</si>
  <si>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</si>
  <si>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</si>
  <si>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</si>
  <si>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</si>
  <si>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</si>
  <si>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</si>
  <si>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</si>
  <si>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</si>
  <si>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</si>
  <si>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</si>
  <si>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</si>
  <si>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</si>
  <si>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</si>
  <si>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</si>
  <si>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</si>
  <si>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</si>
  <si>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</si>
  <si>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</si>
  <si>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</si>
  <si>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</si>
  <si>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</si>
  <si>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</si>
  <si>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</si>
  <si>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</si>
  <si>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</si>
  <si>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</si>
  <si>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</si>
  <si>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</si>
  <si>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</si>
  <si>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</si>
  <si>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</si>
  <si>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</si>
  <si>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</si>
  <si>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</si>
  <si>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</si>
  <si>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</si>
  <si>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</si>
  <si>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</si>
  <si>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</si>
  <si>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</si>
  <si>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</si>
  <si>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</si>
  <si>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</si>
  <si>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</si>
  <si>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</si>
  <si>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</si>
  <si>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</si>
  <si>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</si>
  <si>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</si>
  <si>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</si>
  <si>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</si>
  <si>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</si>
  <si>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</si>
  <si>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</si>
  <si>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</si>
  <si>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</si>
  <si>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</si>
  <si>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</si>
  <si>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</si>
  <si>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</si>
  <si>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</si>
  <si>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</si>
  <si>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</si>
  <si>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</si>
  <si>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</si>
  <si>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</si>
  <si>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</si>
  <si>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</si>
  <si>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</si>
  <si>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</si>
  <si>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</si>
  <si>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</si>
  <si>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</si>
  <si>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</si>
  <si>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</si>
  <si>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</si>
  <si>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</si>
  <si>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</si>
  <si>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</si>
  <si>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</si>
  <si>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</si>
  <si>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</si>
  <si>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</si>
  <si>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</si>
  <si>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</si>
  <si>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</si>
  <si>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</si>
  <si>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</si>
  <si>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</si>
  <si>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</si>
  <si>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</si>
  <si>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</si>
  <si>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</si>
  <si>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</si>
  <si>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</si>
  <si>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</si>
  <si>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</si>
  <si>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</si>
  <si>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</si>
  <si>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</si>
  <si>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</si>
  <si>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</si>
  <si>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</si>
  <si>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</si>
  <si>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</si>
  <si>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</si>
  <si>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</si>
  <si>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</si>
  <si>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</si>
  <si>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</si>
  <si>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</si>
  <si>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</si>
  <si>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</si>
  <si>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</si>
  <si>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経営の健全化については、高齢化などにより水洗化率が伸び悩んでいる状況である。今後、普及率の向上及び施設維持管理費削減等の取り組みを行うとともに、使用料金の見直し等により、さらに経費の回収率を高めていく必要があると考える。　　　　　　　　　　　　　　　　　　　　  
　また、処理場の統合を行ったことにより、維持管理費の削減及び、機械設備等の更新費用の削減により経営の健全化を図っている。</t>
    <rPh sb="1" eb="3">
      <t>ケイエイ</t>
    </rPh>
    <rPh sb="4" eb="7">
      <t>ケンゼンカ</t>
    </rPh>
    <rPh sb="13" eb="16">
      <t>コウレイカ</t>
    </rPh>
    <rPh sb="21" eb="24">
      <t>スイセンカ</t>
    </rPh>
    <rPh sb="24" eb="25">
      <t>リツ</t>
    </rPh>
    <rPh sb="26" eb="27">
      <t>ノ</t>
    </rPh>
    <rPh sb="28" eb="29">
      <t>ナヤ</t>
    </rPh>
    <rPh sb="33" eb="35">
      <t>ジョウキョウ</t>
    </rPh>
    <rPh sb="39" eb="41">
      <t>コンゴ</t>
    </rPh>
    <rPh sb="42" eb="45">
      <t>フキュウリツ</t>
    </rPh>
    <rPh sb="46" eb="48">
      <t>コウジョウ</t>
    </rPh>
    <rPh sb="48" eb="49">
      <t>オヨ</t>
    </rPh>
    <rPh sb="50" eb="52">
      <t>シセツ</t>
    </rPh>
    <rPh sb="52" eb="54">
      <t>イジ</t>
    </rPh>
    <rPh sb="54" eb="56">
      <t>カンリ</t>
    </rPh>
    <rPh sb="56" eb="57">
      <t>ヒ</t>
    </rPh>
    <rPh sb="57" eb="59">
      <t>サクゲン</t>
    </rPh>
    <rPh sb="59" eb="60">
      <t>トウ</t>
    </rPh>
    <rPh sb="61" eb="62">
      <t>ト</t>
    </rPh>
    <rPh sb="63" eb="64">
      <t>ク</t>
    </rPh>
    <rPh sb="66" eb="67">
      <t>オコナ</t>
    </rPh>
    <rPh sb="73" eb="75">
      <t>シヨウ</t>
    </rPh>
    <rPh sb="75" eb="77">
      <t>リョウキン</t>
    </rPh>
    <rPh sb="78" eb="80">
      <t>ミナオ</t>
    </rPh>
    <rPh sb="81" eb="82">
      <t>トウ</t>
    </rPh>
    <rPh sb="89" eb="91">
      <t>ケイヒ</t>
    </rPh>
    <rPh sb="92" eb="95">
      <t>カイシュウリツ</t>
    </rPh>
    <rPh sb="96" eb="97">
      <t>タカ</t>
    </rPh>
    <rPh sb="101" eb="103">
      <t>ヒツヨウ</t>
    </rPh>
    <rPh sb="107" eb="108">
      <t>カンガ</t>
    </rPh>
    <rPh sb="138" eb="141">
      <t>ショリジョウ</t>
    </rPh>
    <rPh sb="142" eb="144">
      <t>トウゴウ</t>
    </rPh>
    <rPh sb="145" eb="146">
      <t>オコナ</t>
    </rPh>
    <rPh sb="154" eb="156">
      <t>イジ</t>
    </rPh>
    <rPh sb="156" eb="159">
      <t>カンリヒ</t>
    </rPh>
    <rPh sb="160" eb="162">
      <t>サクゲン</t>
    </rPh>
    <rPh sb="162" eb="163">
      <t>オヨ</t>
    </rPh>
    <rPh sb="165" eb="167">
      <t>キカイ</t>
    </rPh>
    <rPh sb="167" eb="169">
      <t>セツビ</t>
    </rPh>
    <rPh sb="169" eb="170">
      <t>トウ</t>
    </rPh>
    <rPh sb="171" eb="173">
      <t>コウシン</t>
    </rPh>
    <rPh sb="173" eb="175">
      <t>ヒヨウ</t>
    </rPh>
    <rPh sb="176" eb="178">
      <t>サクゲン</t>
    </rPh>
    <rPh sb="181" eb="183">
      <t>ケイエイ</t>
    </rPh>
    <rPh sb="184" eb="187">
      <t>ケンゼンカ</t>
    </rPh>
    <rPh sb="188" eb="189">
      <t>ハカ</t>
    </rPh>
    <phoneticPr fontId="16"/>
  </si>
  <si>
    <t>　大成浄化センターについては、平成１５年３月供用開始より２１年経過していることから、ストックマネジメント計画を策定し更新事業を実施する。</t>
    <phoneticPr fontId="4"/>
  </si>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</sst>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8B-40A9-89F6-85DE86B770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68B-40A9-89F6-85DE86B770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18.2</c:v>
                </c:pt>
                <c:pt idx="1">
                  <c:v>19.55</c:v>
                </c:pt>
                <c:pt idx="2">
                  <c:v>19.66</c:v>
                </c:pt>
                <c:pt idx="3">
                  <c:v>18.88</c:v>
                </c:pt>
                <c:pt idx="4">
                  <c:v>18.2</c:v>
                </c:pt>
              </c:numCache>
            </c:numRef>
          </c:val>
          <c:extLst>
            <c:ext xmlns:c16="http://schemas.microsoft.com/office/drawing/2014/chart" uri="{C3380CC4-5D6E-409C-BE32-E72D297353CC}">
              <c16:uniqueId val="{00000000-4982-4E68-9A88-5F3A40F690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982-4E68-9A88-5F3A40F690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65.510000000000005</c:v>
                </c:pt>
                <c:pt idx="1">
                  <c:v>65.86</c:v>
                </c:pt>
                <c:pt idx="2">
                  <c:v>66.11</c:v>
                </c:pt>
                <c:pt idx="3">
                  <c:v>66.680000000000007</c:v>
                </c:pt>
                <c:pt idx="4">
                  <c:v>68.2</c:v>
                </c:pt>
              </c:numCache>
            </c:numRef>
          </c:val>
          <c:extLst>
            <c:ext xmlns:c16="http://schemas.microsoft.com/office/drawing/2014/chart" uri="{C3380CC4-5D6E-409C-BE32-E72D297353CC}">
              <c16:uniqueId val="{00000000-7468-444E-AE8D-CFA9769B84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468-444E-AE8D-CFA9769B84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99.86</c:v>
                </c:pt>
                <c:pt idx="1">
                  <c:v>99.95</c:v>
                </c:pt>
                <c:pt idx="2">
                  <c:v>99.8</c:v>
                </c:pt>
                <c:pt idx="3">
                  <c:v>99.44</c:v>
                </c:pt>
                <c:pt idx="4">
                  <c:v>104.02</c:v>
                </c:pt>
              </c:numCache>
            </c:numRef>
          </c:val>
          <c:extLst>
            <c:ext xmlns:c16="http://schemas.microsoft.com/office/drawing/2014/chart" uri="{C3380CC4-5D6E-409C-BE32-E72D297353CC}">
              <c16:uniqueId val="{00000000-797B-46F3-A516-AC7AE4ACCC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B-46F3-A516-AC7AE4ACCC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E-4FEA-A3BE-D0ED328787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E-4FEA-A3BE-D0ED328787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3-43C7-9FA1-7EBF555B75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3-43C7-9FA1-7EBF555B75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E3-42F6-9EAE-199F5650AD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3-42F6-9EAE-199F5650AD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2C-4A1C-BD7C-09DBDAA2DD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2C-4A1C-BD7C-09DBDAA2DD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1921.69</c:v>
                </c:pt>
                <c:pt idx="1">
                  <c:v>1828.27</c:v>
                </c:pt>
                <c:pt idx="2">
                  <c:v>1742.61</c:v>
                </c:pt>
                <c:pt idx="3">
                  <c:v>1643.39</c:v>
                </c:pt>
                <c:pt idx="4">
                  <c:v>1492.07</c:v>
                </c:pt>
              </c:numCache>
            </c:numRef>
          </c:val>
          <c:extLst>
            <c:ext xmlns:c16="http://schemas.microsoft.com/office/drawing/2014/chart" uri="{C3380CC4-5D6E-409C-BE32-E72D297353CC}">
              <c16:uniqueId val="{00000000-C481-4C7C-933B-35D68345FB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481-4C7C-933B-35D68345FB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84.77</c:v>
                </c:pt>
                <c:pt idx="1">
                  <c:v>79.64</c:v>
                </c:pt>
                <c:pt idx="2">
                  <c:v>74.61</c:v>
                </c:pt>
                <c:pt idx="3">
                  <c:v>62.97</c:v>
                </c:pt>
                <c:pt idx="4">
                  <c:v>63.6</c:v>
                </c:pt>
              </c:numCache>
            </c:numRef>
          </c:val>
          <c:extLst>
            <c:ext xmlns:c16="http://schemas.microsoft.com/office/drawing/2014/chart" uri="{C3380CC4-5D6E-409C-BE32-E72D297353CC}">
              <c16:uniqueId val="{00000000-04FE-4EBE-8EBE-2900484F04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4FE-4EBE-8EBE-2900484F04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204.36</c:v>
                </c:pt>
                <c:pt idx="1">
                  <c:v>222.41</c:v>
                </c:pt>
                <c:pt idx="2">
                  <c:v>238.59</c:v>
                </c:pt>
                <c:pt idx="3">
                  <c:v>286.56</c:v>
                </c:pt>
                <c:pt idx="4">
                  <c:v>278.32</c:v>
                </c:pt>
              </c:numCache>
            </c:numRef>
          </c:val>
          <c:extLst>
            <c:ext xmlns:c16="http://schemas.microsoft.com/office/drawing/2014/chart" uri="{C3380CC4-5D6E-409C-BE32-E72D297353CC}">
              <c16:uniqueId val="{00000000-0FA7-4B9B-967A-5C49A8F14C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0FA7-4B9B-967A-5C49A8F14C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北海道　せたな町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6948</v>
      </c>
      <c r="AM8" s="48"/>
      <c r="AN8" s="48"/>
      <c r="AO8" s="48"/>
      <c r="AP8" s="48"/>
      <c r="AQ8" s="48"/>
      <c r="AR8" s="48"/>
      <c r="AS8" s="48"/>
      <c r="AT8" s="47">
        <f>データ!T6</f>
        <v>638.67999999999995</v>
      </c>
      <c r="AU8" s="47"/>
      <c r="AV8" s="47"/>
      <c r="AW8" s="47"/>
      <c r="AX8" s="47"/>
      <c r="AY8" s="47"/>
      <c r="AZ8" s="47"/>
      <c r="BA8" s="47"/>
      <c r="BB8" s="47">
        <f>データ!U6</f>
        <v>10.88</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25.73</v>
      </c>
      <c r="Q10" s="47"/>
      <c r="R10" s="47"/>
      <c r="S10" s="47"/>
      <c r="T10" s="47"/>
      <c r="U10" s="47"/>
      <c r="V10" s="47"/>
      <c r="W10" s="47">
        <f>データ!Q6</f>
        <v>243.64</v>
      </c>
      <c r="X10" s="47"/>
      <c r="Y10" s="47"/>
      <c r="Z10" s="47"/>
      <c r="AA10" s="47"/>
      <c r="AB10" s="47"/>
      <c r="AC10" s="47"/>
      <c r="AD10" s="48">
        <f>データ!R6</f>
        <v>3290</v>
      </c>
      <c r="AE10" s="48"/>
      <c r="AF10" s="48"/>
      <c r="AG10" s="48"/>
      <c r="AH10" s="48"/>
      <c r="AI10" s="48"/>
      <c r="AJ10" s="48"/>
      <c r="AK10" s="2"/>
      <c r="AL10" s="48">
        <f>データ!V6</f>
        <v>1761</v>
      </c>
      <c r="AM10" s="48"/>
      <c r="AN10" s="48"/>
      <c r="AO10" s="48"/>
      <c r="AP10" s="48"/>
      <c r="AQ10" s="48"/>
      <c r="AR10" s="48"/>
      <c r="AS10" s="48"/>
      <c r="AT10" s="47">
        <f>データ!W6</f>
        <v>1.19</v>
      </c>
      <c r="AU10" s="47"/>
      <c r="AV10" s="47"/>
      <c r="AW10" s="47"/>
      <c r="AX10" s="47"/>
      <c r="AY10" s="47"/>
      <c r="AZ10" s="47"/>
      <c r="BA10" s="47"/>
      <c r="BB10" s="47">
        <f>データ!X6</f>
        <v>1479.83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9"/>
      <c r="BN47" s="79"/>
      <c r="BO47" s="79"/>
      <c r="BP47" s="79"/>
      <c r="BQ47" s="79"/>
      <c r="BR47" s="79"/>
      <c r="BS47" s="79"/>
      <c r="BT47" s="79"/>
      <c r="BU47" s="79"/>
      <c r="BV47" s="79"/>
      <c r="BW47" s="79"/>
      <c r="BX47" s="79"/>
      <c r="BY47" s="79"/>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9"/>
      <c r="BN48" s="79"/>
      <c r="BO48" s="79"/>
      <c r="BP48" s="79"/>
      <c r="BQ48" s="79"/>
      <c r="BR48" s="79"/>
      <c r="BS48" s="79"/>
      <c r="BT48" s="79"/>
      <c r="BU48" s="79"/>
      <c r="BV48" s="79"/>
      <c r="BW48" s="79"/>
      <c r="BX48" s="79"/>
      <c r="BY48" s="79"/>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9"/>
      <c r="BN49" s="79"/>
      <c r="BO49" s="79"/>
      <c r="BP49" s="79"/>
      <c r="BQ49" s="79"/>
      <c r="BR49" s="79"/>
      <c r="BS49" s="79"/>
      <c r="BT49" s="79"/>
      <c r="BU49" s="79"/>
      <c r="BV49" s="79"/>
      <c r="BW49" s="79"/>
      <c r="BX49" s="79"/>
      <c r="BY49" s="79"/>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9"/>
      <c r="BN50" s="79"/>
      <c r="BO50" s="79"/>
      <c r="BP50" s="79"/>
      <c r="BQ50" s="79"/>
      <c r="BR50" s="79"/>
      <c r="BS50" s="79"/>
      <c r="BT50" s="79"/>
      <c r="BU50" s="79"/>
      <c r="BV50" s="79"/>
      <c r="BW50" s="79"/>
      <c r="BX50" s="79"/>
      <c r="BY50" s="79"/>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9"/>
      <c r="BN51" s="79"/>
      <c r="BO51" s="79"/>
      <c r="BP51" s="79"/>
      <c r="BQ51" s="79"/>
      <c r="BR51" s="79"/>
      <c r="BS51" s="79"/>
      <c r="BT51" s="79"/>
      <c r="BU51" s="79"/>
      <c r="BV51" s="79"/>
      <c r="BW51" s="79"/>
      <c r="BX51" s="79"/>
      <c r="BY51" s="79"/>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9"/>
      <c r="BN52" s="79"/>
      <c r="BO52" s="79"/>
      <c r="BP52" s="79"/>
      <c r="BQ52" s="79"/>
      <c r="BR52" s="79"/>
      <c r="BS52" s="79"/>
      <c r="BT52" s="79"/>
      <c r="BU52" s="79"/>
      <c r="BV52" s="79"/>
      <c r="BW52" s="79"/>
      <c r="BX52" s="79"/>
      <c r="BY52" s="79"/>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9"/>
      <c r="BN53" s="79"/>
      <c r="BO53" s="79"/>
      <c r="BP53" s="79"/>
      <c r="BQ53" s="79"/>
      <c r="BR53" s="79"/>
      <c r="BS53" s="79"/>
      <c r="BT53" s="79"/>
      <c r="BU53" s="79"/>
      <c r="BV53" s="79"/>
      <c r="BW53" s="79"/>
      <c r="BX53" s="79"/>
      <c r="BY53" s="79"/>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9"/>
      <c r="BN54" s="79"/>
      <c r="BO54" s="79"/>
      <c r="BP54" s="79"/>
      <c r="BQ54" s="79"/>
      <c r="BR54" s="79"/>
      <c r="BS54" s="79"/>
      <c r="BT54" s="79"/>
      <c r="BU54" s="79"/>
      <c r="BV54" s="79"/>
      <c r="BW54" s="79"/>
      <c r="BX54" s="79"/>
      <c r="BY54" s="79"/>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9"/>
      <c r="BN55" s="79"/>
      <c r="BO55" s="79"/>
      <c r="BP55" s="79"/>
      <c r="BQ55" s="79"/>
      <c r="BR55" s="79"/>
      <c r="BS55" s="79"/>
      <c r="BT55" s="79"/>
      <c r="BU55" s="79"/>
      <c r="BV55" s="79"/>
      <c r="BW55" s="79"/>
      <c r="BX55" s="79"/>
      <c r="BY55" s="79"/>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9"/>
      <c r="BN56" s="79"/>
      <c r="BO56" s="79"/>
      <c r="BP56" s="79"/>
      <c r="BQ56" s="79"/>
      <c r="BR56" s="79"/>
      <c r="BS56" s="79"/>
      <c r="BT56" s="79"/>
      <c r="BU56" s="79"/>
      <c r="BV56" s="79"/>
      <c r="BW56" s="79"/>
      <c r="BX56" s="79"/>
      <c r="BY56" s="79"/>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9"/>
      <c r="BN57" s="79"/>
      <c r="BO57" s="79"/>
      <c r="BP57" s="79"/>
      <c r="BQ57" s="79"/>
      <c r="BR57" s="79"/>
      <c r="BS57" s="79"/>
      <c r="BT57" s="79"/>
      <c r="BU57" s="79"/>
      <c r="BV57" s="79"/>
      <c r="BW57" s="79"/>
      <c r="BX57" s="79"/>
      <c r="BY57" s="79"/>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9"/>
      <c r="BN58" s="79"/>
      <c r="BO58" s="79"/>
      <c r="BP58" s="79"/>
      <c r="BQ58" s="79"/>
      <c r="BR58" s="79"/>
      <c r="BS58" s="79"/>
      <c r="BT58" s="79"/>
      <c r="BU58" s="79"/>
      <c r="BV58" s="79"/>
      <c r="BW58" s="79"/>
      <c r="BX58" s="79"/>
      <c r="BY58" s="79"/>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9"/>
      <c r="BN59" s="79"/>
      <c r="BO59" s="79"/>
      <c r="BP59" s="79"/>
      <c r="BQ59" s="79"/>
      <c r="BR59" s="79"/>
      <c r="BS59" s="79"/>
      <c r="BT59" s="79"/>
      <c r="BU59" s="79"/>
      <c r="BV59" s="79"/>
      <c r="BW59" s="79"/>
      <c r="BX59" s="79"/>
      <c r="BY59" s="79"/>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9"/>
      <c r="BN60" s="79"/>
      <c r="BO60" s="79"/>
      <c r="BP60" s="79"/>
      <c r="BQ60" s="79"/>
      <c r="BR60" s="79"/>
      <c r="BS60" s="79"/>
      <c r="BT60" s="79"/>
      <c r="BU60" s="79"/>
      <c r="BV60" s="79"/>
      <c r="BW60" s="79"/>
      <c r="BX60" s="79"/>
      <c r="BY60" s="79"/>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9"/>
      <c r="BN61" s="79"/>
      <c r="BO61" s="79"/>
      <c r="BP61" s="79"/>
      <c r="BQ61" s="79"/>
      <c r="BR61" s="79"/>
      <c r="BS61" s="79"/>
      <c r="BT61" s="79"/>
      <c r="BU61" s="79"/>
      <c r="BV61" s="79"/>
      <c r="BW61" s="79"/>
      <c r="BX61" s="79"/>
      <c r="BY61" s="79"/>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9"/>
      <c r="BN62" s="79"/>
      <c r="BO62" s="79"/>
      <c r="BP62" s="79"/>
      <c r="BQ62" s="79"/>
      <c r="BR62" s="79"/>
      <c r="BS62" s="79"/>
      <c r="BT62" s="79"/>
      <c r="BU62" s="79"/>
      <c r="BV62" s="79"/>
      <c r="BW62" s="79"/>
      <c r="BX62" s="79"/>
      <c r="BY62" s="79"/>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mGPys2dbutEHaR+FYmoLlRobwDFn24WayuOUoVZ1FoHT3U4zb1jdipNrpYeGF7zI1itWhBefilRbv+Dnp771Ug==" saltValue="On75tNYQEde7nCYn/yNx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13714</v>
      </c>
      <c r="D6" s="19">
        <f t="shared" si="3"/>
        <v>47</v>
      </c>
      <c r="E6" s="19">
        <f t="shared" si="3"/>
        <v>17</v>
      </c>
      <c r="F6" s="19">
        <f t="shared" si="3"/>
        <v>4</v>
      </c>
      <c r="G6" s="19">
        <f t="shared" si="3"/>
        <v>0</v>
      </c>
      <c r="H6" s="19" t="str">
        <f t="shared" si="3"/>
        <v>北海道　せたな町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25.73</v>
      </c>
      <c r="Q6" s="20">
        <f t="shared" si="3"/>
        <v>243.64</v>
      </c>
      <c r="R6" s="20">
        <f t="shared" si="3"/>
        <v>3290</v>
      </c>
      <c r="S6" s="20">
        <f t="shared" si="3"/>
        <v>6948</v>
      </c>
      <c r="T6" s="20">
        <f t="shared" si="3"/>
        <v>638.67999999999995</v>
      </c>
      <c r="U6" s="20">
        <f t="shared" si="3"/>
        <v>10.88</v>
      </c>
      <c r="V6" s="20">
        <f t="shared" si="3"/>
        <v>1761</v>
      </c>
      <c r="W6" s="20">
        <f t="shared" si="3"/>
        <v>1.19</v>
      </c>
      <c r="X6" s="20">
        <f t="shared" si="3"/>
        <v>1479.83</v>
      </c>
      <c r="Y6" s="21">
        <f>IF(Y7="",NA(),Y7)</f>
        <v>99.86</v>
      </c>
      <c r="Z6" s="21">
        <f t="shared" ref="Z6:AH6" si="4">IF(Z7="",NA(),Z7)</f>
        <v>99.95</v>
      </c>
      <c r="AA6" s="21">
        <f t="shared" si="4"/>
        <v>99.8</v>
      </c>
      <c r="AB6" s="21">
        <f t="shared" si="4"/>
        <v>99.44</v>
      </c>
      <c r="AC6" s="21">
        <f t="shared" si="4"/>
        <v>104.02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1921.69</v>
      </c>
      <c r="BG6" s="21">
        <f t="shared" ref="BG6:BO6" si="7">IF(BG7="",NA(),BG7)</f>
        <v>1828.27</v>
      </c>
      <c r="BH6" s="21">
        <f t="shared" si="7"/>
        <v>1742.61</v>
      </c>
      <c r="BI6" s="21">
        <f t="shared" si="7"/>
        <v>1643.39</v>
      </c>
      <c r="BJ6" s="21">
        <f t="shared" si="7"/>
        <v>1492.07</v>
      </c>
      <c r="BK6" s="21">
        <f t="shared" si="7"/>
        <v>1206.79</v>
      </c>
      <c r="BL6" s="21">
        <f t="shared" si="7"/>
        <v>1258.43</v>
      </c>
      <c r="BM6" s="21">
        <f t="shared" si="7"/>
        <v>1163.75</v>
      </c>
      <c r="BN6" s="21">
        <f t="shared" si="7"/>
        <v>1195.47</v>
      </c>
      <c r="BO6" s="21">
        <f t="shared" si="7"/>
        <v>1168.69</v>
      </c>
      <c r="BP6" s="20" t="str">
        <f>IF(BP7="","",IF(BP7="-","【-】","【"&amp;SUBSTITUTE(TEXT(BP7,"#,##0.00"),"-","△")&amp;"】"))</f>
        <v>【1,156.82】</v>
      </c>
      <c r="BQ6" s="21">
        <f>IF(BQ7="",NA(),BQ7)</f>
        <v>84.77</v>
      </c>
      <c r="BR6" s="21">
        <f t="shared" ref="BR6:BZ6" si="8">IF(BR7="",NA(),BR7)</f>
        <v>79.64</v>
      </c>
      <c r="BS6" s="21">
        <f t="shared" si="8"/>
        <v>74.61</v>
      </c>
      <c r="BT6" s="21">
        <f t="shared" si="8"/>
        <v>62.97</v>
      </c>
      <c r="BU6" s="21">
        <f t="shared" si="8"/>
        <v>63.6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204.36</v>
      </c>
      <c r="CC6" s="21">
        <f t="shared" ref="CC6:CK6" si="9">IF(CC7="",NA(),CC7)</f>
        <v>222.41</v>
      </c>
      <c r="CD6" s="21">
        <f t="shared" si="9"/>
        <v>238.59</v>
      </c>
      <c r="CE6" s="21">
        <f t="shared" si="9"/>
        <v>286.56</v>
      </c>
      <c r="CF6" s="21">
        <f t="shared" si="9"/>
        <v>278.32</v>
      </c>
      <c r="CG6" s="21">
        <f t="shared" si="9"/>
        <v>228.47</v>
      </c>
      <c r="CH6" s="21">
        <f t="shared" si="9"/>
        <v>224.88</v>
      </c>
      <c r="CI6" s="21">
        <f t="shared" si="9"/>
        <v>228.64</v>
      </c>
      <c r="CJ6" s="21">
        <f t="shared" si="9"/>
        <v>239.46</v>
      </c>
      <c r="CK6" s="21">
        <f t="shared" si="9"/>
        <v>233.15</v>
      </c>
      <c r="CL6" s="20" t="str">
        <f>IF(CL7="","",IF(CL7="-","【-】","【"&amp;SUBSTITUTE(TEXT(CL7,"#,##0.00"),"-","△")&amp;"】"))</f>
        <v>【215.73】</v>
      </c>
      <c r="CM6" s="21">
        <f>IF(CM7="",NA(),CM7)</f>
        <v>18.2</v>
      </c>
      <c r="CN6" s="21">
        <f t="shared" ref="CN6:CV6" si="10">IF(CN7="",NA(),CN7)</f>
        <v>19.55</v>
      </c>
      <c r="CO6" s="21">
        <f t="shared" si="10"/>
        <v>19.66</v>
      </c>
      <c r="CP6" s="21">
        <f t="shared" si="10"/>
        <v>18.88</v>
      </c>
      <c r="CQ6" s="21">
        <f t="shared" si="10"/>
        <v>18.2</v>
      </c>
      <c r="CR6" s="21">
        <f t="shared" si="10"/>
        <v>42.47</v>
      </c>
      <c r="CS6" s="21">
        <f t="shared" si="10"/>
        <v>42.4</v>
      </c>
      <c r="CT6" s="21">
        <f t="shared" si="10"/>
        <v>42.28</v>
      </c>
      <c r="CU6" s="21">
        <f t="shared" si="10"/>
        <v>41.06</v>
      </c>
      <c r="CV6" s="21">
        <f t="shared" si="10"/>
        <v>42.09</v>
      </c>
      <c r="CW6" s="20" t="str">
        <f>IF(CW7="","",IF(CW7="-","【-】","【"&amp;SUBSTITUTE(TEXT(CW7,"#,##0.00"),"-","△")&amp;"】"))</f>
        <v>【43.28】</v>
      </c>
      <c r="CX6" s="21">
        <f>IF(CX7="",NA(),CX7)</f>
        <v>65.510000000000005</v>
      </c>
      <c r="CY6" s="21">
        <f t="shared" ref="CY6:DG6" si="11">IF(CY7="",NA(),CY7)</f>
        <v>65.86</v>
      </c>
      <c r="CZ6" s="21">
        <f t="shared" si="11"/>
        <v>66.11</v>
      </c>
      <c r="DA6" s="21">
        <f t="shared" si="11"/>
        <v>66.680000000000007</v>
      </c>
      <c r="DB6" s="21">
        <f t="shared" si="11"/>
        <v>68.2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13714</v>
      </c>
      <c r="D7" s="23">
        <v>47</v>
      </c>
      <c r="E7" s="23">
        <v>17</v>
      </c>
      <c r="F7" s="23">
        <v>4</v>
      </c>
      <c r="G7" s="23">
        <v>0</v>
      </c>
      <c r="H7" s="23" t="s">
        <v>98</v>
      </c>
      <c r="I7" s="23" t="s">
        <v>99</v>
      </c>
      <c r="J7" s="23" t="s">
        <v>100</v>
      </c>
      <c r="K7" s="23" t="s">
        <v>101</v>
      </c>
      <c r="L7" s="23" t="s">
        <v>102</v>
      </c>
      <c r="M7" s="23" t="s">
        <v>103</v>
      </c>
      <c r="N7" s="24" t="s">
        <v>104</v>
      </c>
      <c r="O7" s="24" t="s">
        <v>105</v>
      </c>
      <c r="P7" s="24">
        <v>25.73</v>
      </c>
      <c r="Q7" s="24">
        <v>243.64</v>
      </c>
      <c r="R7" s="24">
        <v>3290</v>
      </c>
      <c r="S7" s="24">
        <v>6948</v>
      </c>
      <c r="T7" s="24">
        <v>638.67999999999995</v>
      </c>
      <c r="U7" s="24">
        <v>10.88</v>
      </c>
      <c r="V7" s="24">
        <v>1761</v>
      </c>
      <c r="W7" s="24">
        <v>1.19</v>
      </c>
      <c r="X7" s="24">
        <v>1479.83</v>
      </c>
      <c r="Y7" s="24">
        <v>99.86</v>
      </c>
      <c r="Z7" s="24">
        <v>99.95</v>
      </c>
      <c r="AA7" s="24">
        <v>99.8</v>
      </c>
      <c r="AB7" s="24">
        <v>99.44</v>
      </c>
      <c r="AC7" s="24">
        <v>104.02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1921.69</v>
      </c>
      <c r="BG7" s="24">
        <v>1828.27</v>
      </c>
      <c r="BH7" s="24">
        <v>1742.61</v>
      </c>
      <c r="BI7" s="24">
        <v>1643.39</v>
      </c>
      <c r="BJ7" s="24">
        <v>1492.07</v>
      </c>
      <c r="BK7" s="24">
        <v>1206.79</v>
      </c>
      <c r="BL7" s="24">
        <v>1258.43</v>
      </c>
      <c r="BM7" s="24">
        <v>1163.75</v>
      </c>
      <c r="BN7" s="24">
        <v>1195.47</v>
      </c>
      <c r="BO7" s="24">
        <v>1168.69</v>
      </c>
      <c r="BP7" s="24">
        <v>1156.82</v>
      </c>
      <c r="BQ7" s="24">
        <v>84.77</v>
      </c>
      <c r="BR7" s="24">
        <v>79.64</v>
      </c>
      <c r="BS7" s="24">
        <v>74.61</v>
      </c>
      <c r="BT7" s="24">
        <v>62.97</v>
      </c>
      <c r="BU7" s="24">
        <v>63.6</v>
      </c>
      <c r="BV7" s="24">
        <v>71.84</v>
      </c>
      <c r="BW7" s="24">
        <v>73.36</v>
      </c>
      <c r="BX7" s="24">
        <v>72.599999999999994</v>
      </c>
      <c r="BY7" s="24">
        <v>69.430000000000007</v>
      </c>
      <c r="BZ7" s="24">
        <v>70.709999999999994</v>
      </c>
      <c r="CA7" s="24">
        <v>75.33</v>
      </c>
      <c r="CB7" s="24">
        <v>204.36</v>
      </c>
      <c r="CC7" s="24">
        <v>222.41</v>
      </c>
      <c r="CD7" s="24">
        <v>238.59</v>
      </c>
      <c r="CE7" s="24">
        <v>286.56</v>
      </c>
      <c r="CF7" s="24">
        <v>278.32</v>
      </c>
      <c r="CG7" s="24">
        <v>228.47</v>
      </c>
      <c r="CH7" s="24">
        <v>224.88</v>
      </c>
      <c r="CI7" s="24">
        <v>228.64</v>
      </c>
      <c r="CJ7" s="24">
        <v>239.46</v>
      </c>
      <c r="CK7" s="24">
        <v>233.15</v>
      </c>
      <c r="CL7" s="24">
        <v>215.73</v>
      </c>
      <c r="CM7" s="24">
        <v>18.2</v>
      </c>
      <c r="CN7" s="24">
        <v>19.55</v>
      </c>
      <c r="CO7" s="24">
        <v>19.66</v>
      </c>
      <c r="CP7" s="24">
        <v>18.88</v>
      </c>
      <c r="CQ7" s="24">
        <v>18.2</v>
      </c>
      <c r="CR7" s="24">
        <v>42.47</v>
      </c>
      <c r="CS7" s="24">
        <v>42.4</v>
      </c>
      <c r="CT7" s="24">
        <v>42.28</v>
      </c>
      <c r="CU7" s="24">
        <v>41.06</v>
      </c>
      <c r="CV7" s="24">
        <v>42.09</v>
      </c>
      <c r="CW7" s="24">
        <v>43.28</v>
      </c>
      <c r="CX7" s="24">
        <v>65.510000000000005</v>
      </c>
      <c r="CY7" s="24">
        <v>65.86</v>
      </c>
      <c r="CZ7" s="24">
        <v>66.11</v>
      </c>
      <c r="DA7" s="24">
        <v>66.680000000000007</v>
      </c>
      <c r="DB7" s="24">
        <v>68.2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2025-01-24T07:29:31Z</dcterms:created>
  <dcterms:modified xsi:type="dcterms:W3CDTF">2025-01-31T06:54:32Z</dcterms:modified>
  <cp:category/>
</cp:coreProperties>
</file>