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n/hASfuwiXo+Qlg1HGPzB3BG+tLnP961p7k9Sum2ISWpmJBLAoMQrN1JaR8gVTYKBGJkCn/HU2mpb7CYHkTdA==" workbookSaltValue="f4UB22nf+PFluxpTgCK0zA==" workbookSpinCount="100000"/>
  <bookViews>
    <workbookView xWindow="2868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<sst xmlns="http://schemas.openxmlformats.org/spreadsheetml/2006/main" xmlns:r="http://schemas.openxmlformats.org/officeDocument/2006/relationships" count="114" uniqueCount="114">
  <si>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</si>
  <si>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</si>
  <si>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</si>
  <si>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</si>
  <si>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</si>
  <si>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</si>
  <si>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</si>
  <si>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</si>
  <si>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</si>
  <si>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</si>
  <si>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</si>
  <si>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</si>
  <si>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</si>
  <si>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</si>
  <si>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</si>
  <si>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</si>
  <si>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</si>
  <si>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</si>
  <si>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</si>
  <si>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</si>
  <si>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</si>
  <si>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</si>
  <si>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</si>
  <si>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</si>
  <si>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</si>
  <si>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</si>
  <si>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</si>
  <si>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</si>
  <si>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</si>
  <si>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</si>
  <si>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</si>
  <si>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</si>
  <si>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</si>
  <si>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</si>
  <si>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</si>
  <si>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</si>
  <si>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</si>
  <si>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</si>
  <si>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</si>
  <si>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</si>
  <si>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</si>
  <si>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</si>
  <si>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</si>
  <si>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</si>
  <si>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</si>
  <si>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</si>
  <si>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</si>
  <si>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</si>
  <si>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</si>
  <si>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</si>
  <si>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</si>
  <si>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</si>
  <si>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</si>
  <si>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</si>
  <si>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</si>
  <si>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</si>
  <si>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</si>
  <si>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</si>
  <si>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</si>
  <si>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</si>
  <si>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</si>
  <si>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</si>
  <si>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</si>
  <si>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</si>
  <si>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</si>
  <si>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</si>
  <si>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</si>
  <si>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</si>
  <si>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</si>
  <si>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</si>
  <si>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</si>
  <si>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　令和6年度に特別会計から公営企業会計に移行しており、令和5年度以前の数値はありません。
①経常収支比率は、100％を超えておりますが、更なる料金収入による財源確保、施設維持管理費削減等に取組みます。今後、使用料金の見直し等により、より一層、経費回収率を高めます。
③流動比率は、100％を上回っておりますが、今後の使用料金の見直し等により、料金収入増加を図るとともに、経営改善に取り組みます。
④企業債残高対事業規模比率は、類似団体平均値を上回っており、使用料金の見直し等により料金収入増加を図るとともに、適切な投資に取組みます。
⑤経費回収率は、100％を下回っているため、使用料金の見直し等により料金収入増加を図り、財源確保するとともに、繰入金削減に取組みます。また、施設維持管理費及び更新費用の削減等を図り経営の健全化に取組みます。
⑥汚水処理原価は、類似団体平均値を上回っているため、使用料金の見直し等により料金収入増加を図り、また、施設維持管理費及び更新費用の削減等を図り経営の健全化に取組みます。
⑦施設利用率は、類似団体平均値を下回っています。処理場統合を行いましたが、人口減少等が影響し現有施設能力を下回ったことで利用率が低下しています。今後、施設規模縮小を考慮した改築更新に取組みます。
⑧水洗化率は、高齢化等により伸び悩んでいます｡今後も水洗化促進を図る啓発活動を継続します。</t>
    <rPh sb="7" eb="9">
      <t>トクベツ</t>
    </rPh>
    <rPh sb="9" eb="11">
      <t>カイケイ</t>
    </rPh>
    <rPh sb="68" eb="69">
      <t>サラ</t>
    </rPh>
    <rPh sb="94" eb="96">
      <t>トリク</t>
    </rPh>
    <rPh sb="118" eb="120">
      <t>イッソウ</t>
    </rPh>
    <rPh sb="134" eb="136">
      <t>リュウドウ</t>
    </rPh>
    <rPh sb="136" eb="138">
      <t>ヒリツ</t>
    </rPh>
    <rPh sb="145" eb="146">
      <t>ウワ</t>
    </rPh>
    <rPh sb="155" eb="157">
      <t>コンゴ</t>
    </rPh>
    <rPh sb="175" eb="177">
      <t>ゾウカ</t>
    </rPh>
    <rPh sb="178" eb="179">
      <t>ハカ</t>
    </rPh>
    <rPh sb="185" eb="187">
      <t>ケイエイ</t>
    </rPh>
    <rPh sb="187" eb="189">
      <t>カイゼン</t>
    </rPh>
    <rPh sb="190" eb="191">
      <t>ト</t>
    </rPh>
    <rPh sb="192" eb="193">
      <t>ク</t>
    </rPh>
    <rPh sb="199" eb="201">
      <t>キギョウ</t>
    </rPh>
    <rPh sb="201" eb="202">
      <t>サイ</t>
    </rPh>
    <rPh sb="202" eb="204">
      <t>ザンダカ</t>
    </rPh>
    <rPh sb="204" eb="205">
      <t>タイ</t>
    </rPh>
    <rPh sb="205" eb="207">
      <t>ジギョウ</t>
    </rPh>
    <rPh sb="207" eb="209">
      <t>キボ</t>
    </rPh>
    <rPh sb="209" eb="211">
      <t>ヒリツ</t>
    </rPh>
    <rPh sb="219" eb="220">
      <t>チ</t>
    </rPh>
    <rPh sb="221" eb="223">
      <t>ウワマワ</t>
    </rPh>
    <rPh sb="247" eb="248">
      <t>ハカ</t>
    </rPh>
    <rPh sb="260" eb="262">
      <t>トリク</t>
    </rPh>
    <rPh sb="268" eb="270">
      <t>ケイヒ</t>
    </rPh>
    <rPh sb="270" eb="272">
      <t>カイシュウ</t>
    </rPh>
    <rPh sb="272" eb="273">
      <t>リツ</t>
    </rPh>
    <rPh sb="305" eb="307">
      <t>ゾウカ</t>
    </rPh>
    <rPh sb="308" eb="309">
      <t>ハカ</t>
    </rPh>
    <rPh sb="328" eb="330">
      <t>トリク</t>
    </rPh>
    <rPh sb="353" eb="354">
      <t>ナド</t>
    </rPh>
    <rPh sb="364" eb="366">
      <t>トリク</t>
    </rPh>
    <rPh sb="372" eb="374">
      <t>オスイ</t>
    </rPh>
    <rPh sb="374" eb="376">
      <t>ショリ</t>
    </rPh>
    <rPh sb="376" eb="378">
      <t>ゲンカ</t>
    </rPh>
    <rPh sb="388" eb="390">
      <t>ウワマワ</t>
    </rPh>
    <rPh sb="422" eb="424">
      <t>シセツ</t>
    </rPh>
    <rPh sb="438" eb="439">
      <t>ナド</t>
    </rPh>
    <rPh sb="449" eb="451">
      <t>トリク</t>
    </rPh>
    <rPh sb="457" eb="459">
      <t>シセツ</t>
    </rPh>
    <rPh sb="459" eb="461">
      <t>リヨウ</t>
    </rPh>
    <rPh sb="461" eb="462">
      <t>リツ</t>
    </rPh>
    <rPh sb="472" eb="473">
      <t>シタ</t>
    </rPh>
    <rPh sb="486" eb="487">
      <t>オコナ</t>
    </rPh>
    <rPh sb="493" eb="495">
      <t>ジンコウ</t>
    </rPh>
    <rPh sb="495" eb="497">
      <t>ゲンショウ</t>
    </rPh>
    <rPh sb="497" eb="498">
      <t>ナド</t>
    </rPh>
    <rPh sb="499" eb="501">
      <t>エイキョウ</t>
    </rPh>
    <rPh sb="502" eb="504">
      <t>ゲンユウ</t>
    </rPh>
    <rPh sb="509" eb="511">
      <t>シタマワ</t>
    </rPh>
    <rPh sb="516" eb="519">
      <t>リヨウリツ</t>
    </rPh>
    <rPh sb="520" eb="522">
      <t>テイカ</t>
    </rPh>
    <rPh sb="528" eb="530">
      <t>コンゴ</t>
    </rPh>
    <rPh sb="531" eb="533">
      <t>シセツ</t>
    </rPh>
    <rPh sb="533" eb="535">
      <t>キボ</t>
    </rPh>
    <rPh sb="535" eb="537">
      <t>シュクショウ</t>
    </rPh>
    <rPh sb="538" eb="540">
      <t>コウリョ</t>
    </rPh>
    <rPh sb="542" eb="544">
      <t>カイチク</t>
    </rPh>
    <rPh sb="544" eb="546">
      <t>コウシン</t>
    </rPh>
    <rPh sb="547" eb="549">
      <t>トリク</t>
    </rPh>
    <rPh sb="554" eb="557">
      <t>スイセンカ</t>
    </rPh>
    <rPh sb="557" eb="558">
      <t>リツ</t>
    </rPh>
    <rPh sb="564" eb="565">
      <t>ナド</t>
    </rPh>
    <rPh sb="579" eb="582">
      <t>スイセンカ</t>
    </rPh>
    <rPh sb="582" eb="584">
      <t>ソクシン</t>
    </rPh>
    <rPh sb="585" eb="586">
      <t>ハカ</t>
    </rPh>
    <rPh sb="587" eb="589">
      <t>ケイハツ</t>
    </rPh>
    <rPh sb="589" eb="591">
      <t>カツドウ</t>
    </rPh>
    <rPh sb="592" eb="594">
      <t>ケイゾク</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</si>
  <si>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</si>
  <si>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</si>
  <si>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</si>
  <si>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</si>
  <si>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</si>
  <si>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</si>
  <si>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</si>
  <si>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</si>
  <si>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</si>
  <si>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</si>
  <si>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</si>
  <si>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</si>
  <si>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</si>
  <si>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</si>
  <si>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</si>
  <si>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</si>
  <si>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</si>
  <si>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</si>
  <si>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</si>
  <si>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</si>
  <si>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</si>
  <si>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</si>
  <si>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</si>
  <si>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</si>
  <si>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</si>
  <si>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せたな町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</si>
  <si>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</si>
  <si>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</si>
  <si>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</si>
  <si>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</si>
  <si>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</si>
  <si>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</si>
  <si>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</si>
  <si>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</si>
  <si>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</si>
  <si>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</si>
  <si>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</si>
  <si>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</si>
  <si>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</si>
  <si>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</si>
  <si>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今後の経営については、料金収入等の恒常財源を確保するとともに、計画的、効率的な施設維持管理、改築更新を行い健全経営を図ります。</t>
  </si>
  <si>
    <t>①有形固定資産減価償却率は、類似団体平均値を下回っており、良好です。平成15年3月供用開始後22年経過しており、法定耐用年数を超えた資産については、ストックマネジメント計画に基づき更新を実施しております。今後についても適正な施設維持管理を行い、管渠、処理場とも計画的に施設改築更新を進めます。</t>
    <rPh sb="1" eb="3">
      <t>ユウケイ</t>
    </rPh>
    <rPh sb="3" eb="5">
      <t>コテイ</t>
    </rPh>
    <rPh sb="5" eb="7">
      <t>シサン</t>
    </rPh>
    <rPh sb="7" eb="9">
      <t>ゲンカ</t>
    </rPh>
    <rPh sb="9" eb="11">
      <t>ショウキャク</t>
    </rPh>
    <rPh sb="11" eb="12">
      <t>リツ</t>
    </rPh>
    <rPh sb="29" eb="31">
      <t>リョウコウ</t>
    </rPh>
    <rPh sb="45" eb="46">
      <t>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</si>
</sst>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17.190000000000001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68.599999999999994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112.88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1570.24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345.15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せたな町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6730</v>
      </c>
      <c r="AM8" s="21"/>
      <c r="AN8" s="21"/>
      <c r="AO8" s="21"/>
      <c r="AP8" s="21"/>
      <c r="AQ8" s="21"/>
      <c r="AR8" s="21"/>
      <c r="AS8" s="21"/>
      <c r="AT8" s="7">
        <f>データ!T6</f>
        <v>638.67999999999995</v>
      </c>
      <c r="AU8" s="7"/>
      <c r="AV8" s="7"/>
      <c r="AW8" s="7"/>
      <c r="AX8" s="7"/>
      <c r="AY8" s="7"/>
      <c r="AZ8" s="7"/>
      <c r="BA8" s="7"/>
      <c r="BB8" s="7">
        <f>データ!U6</f>
        <v>10.54</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85.33</v>
      </c>
      <c r="J10" s="7"/>
      <c r="K10" s="7"/>
      <c r="L10" s="7"/>
      <c r="M10" s="7"/>
      <c r="N10" s="7"/>
      <c r="O10" s="7"/>
      <c r="P10" s="7">
        <f>データ!P6</f>
        <v>25.46</v>
      </c>
      <c r="Q10" s="7"/>
      <c r="R10" s="7"/>
      <c r="S10" s="7"/>
      <c r="T10" s="7"/>
      <c r="U10" s="7"/>
      <c r="V10" s="7"/>
      <c r="W10" s="7">
        <f>データ!Q6</f>
        <v>247.42</v>
      </c>
      <c r="X10" s="7"/>
      <c r="Y10" s="7"/>
      <c r="Z10" s="7"/>
      <c r="AA10" s="7"/>
      <c r="AB10" s="7"/>
      <c r="AC10" s="7"/>
      <c r="AD10" s="21">
        <f>データ!R6</f>
        <v>3290</v>
      </c>
      <c r="AE10" s="21"/>
      <c r="AF10" s="21"/>
      <c r="AG10" s="21"/>
      <c r="AH10" s="21"/>
      <c r="AI10" s="21"/>
      <c r="AJ10" s="21"/>
      <c r="AK10" s="2"/>
      <c r="AL10" s="21">
        <f>データ!V6</f>
        <v>1688</v>
      </c>
      <c r="AM10" s="21"/>
      <c r="AN10" s="21"/>
      <c r="AO10" s="21"/>
      <c r="AP10" s="21"/>
      <c r="AQ10" s="21"/>
      <c r="AR10" s="21"/>
      <c r="AS10" s="21"/>
      <c r="AT10" s="7">
        <f>データ!W6</f>
        <v>1.19</v>
      </c>
      <c r="AU10" s="7"/>
      <c r="AV10" s="7"/>
      <c r="AW10" s="7"/>
      <c r="AX10" s="7"/>
      <c r="AY10" s="7"/>
      <c r="AZ10" s="7"/>
      <c r="BA10" s="7"/>
      <c r="BB10" s="7">
        <f>データ!X6</f>
        <v>1418.49</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71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0lzFRuTkm//IPbYTOWfUPnLgnaVBLjZylWoniwd5aKi+VgorHT+78UYv4dFNzYYhZGAHTW4Y6Oc+YXzfF6nNQ==" saltValue="QcWDj+bHspzl0Xez3BX8B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72</v>
      </c>
      <c r="K5" s="72" t="s">
        <v>73</v>
      </c>
      <c r="L5" s="72" t="s">
        <v>74</v>
      </c>
      <c r="M5" s="72" t="s">
        <v>5</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46</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13714</v>
      </c>
      <c r="D6" s="67">
        <f t="shared" si="1"/>
        <v>46</v>
      </c>
      <c r="E6" s="67">
        <f t="shared" si="1"/>
        <v>17</v>
      </c>
      <c r="F6" s="67">
        <f t="shared" si="1"/>
        <v>4</v>
      </c>
      <c r="G6" s="67">
        <f t="shared" si="1"/>
        <v>0</v>
      </c>
      <c r="H6" s="67" t="str">
        <f t="shared" si="1"/>
        <v>北海道　せたな町</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85.33</v>
      </c>
      <c r="P6" s="75">
        <f t="shared" si="1"/>
        <v>25.46</v>
      </c>
      <c r="Q6" s="75">
        <f t="shared" si="1"/>
        <v>247.42</v>
      </c>
      <c r="R6" s="75">
        <f t="shared" si="1"/>
        <v>3290</v>
      </c>
      <c r="S6" s="75">
        <f t="shared" si="1"/>
        <v>6730</v>
      </c>
      <c r="T6" s="75">
        <f t="shared" si="1"/>
        <v>638.67999999999995</v>
      </c>
      <c r="U6" s="75">
        <f t="shared" si="1"/>
        <v>10.54</v>
      </c>
      <c r="V6" s="75">
        <f t="shared" si="1"/>
        <v>1688</v>
      </c>
      <c r="W6" s="75">
        <f t="shared" si="1"/>
        <v>1.19</v>
      </c>
      <c r="X6" s="75">
        <f t="shared" si="1"/>
        <v>1418.49</v>
      </c>
      <c r="Y6" s="83" t="str">
        <f t="shared" ref="Y6:AH6" si="2">IF(Y7="",NA(),Y7)</f>
        <v>-</v>
      </c>
      <c r="Z6" s="83" t="str">
        <f t="shared" si="2"/>
        <v>-</v>
      </c>
      <c r="AA6" s="83" t="str">
        <f t="shared" si="2"/>
        <v>-</v>
      </c>
      <c r="AB6" s="83" t="str">
        <f t="shared" si="2"/>
        <v>-</v>
      </c>
      <c r="AC6" s="83">
        <f t="shared" si="2"/>
        <v>118.73</v>
      </c>
      <c r="AD6" s="83" t="str">
        <f t="shared" si="2"/>
        <v>-</v>
      </c>
      <c r="AE6" s="83" t="str">
        <f t="shared" si="2"/>
        <v>-</v>
      </c>
      <c r="AF6" s="83" t="str">
        <f t="shared" si="2"/>
        <v>-</v>
      </c>
      <c r="AG6" s="83" t="str">
        <f t="shared" si="2"/>
        <v>-</v>
      </c>
      <c r="AH6" s="83">
        <f t="shared" si="2"/>
        <v>106.38</v>
      </c>
      <c r="AI6" s="75" t="str">
        <f>IF(AI7="","",IF(AI7="-","【-】","【"&amp;SUBSTITUTE(TEXT(AI7,"#,##0.00"),"-","△")&amp;"】"))</f>
        <v>【105.07】</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70.63</v>
      </c>
      <c r="AT6" s="75" t="str">
        <f>IF(AT7="","",IF(AT7="-","【-】","【"&amp;SUBSTITUTE(TEXT(AT7,"#,##0.00"),"-","△")&amp;"】"))</f>
        <v>【63.54】</v>
      </c>
      <c r="AU6" s="83" t="str">
        <f t="shared" ref="AU6:BD6" si="4">IF(AU7="",NA(),AU7)</f>
        <v>-</v>
      </c>
      <c r="AV6" s="83" t="str">
        <f t="shared" si="4"/>
        <v>-</v>
      </c>
      <c r="AW6" s="83" t="str">
        <f t="shared" si="4"/>
        <v>-</v>
      </c>
      <c r="AX6" s="83" t="str">
        <f t="shared" si="4"/>
        <v>-</v>
      </c>
      <c r="AY6" s="83">
        <f t="shared" si="4"/>
        <v>112.88</v>
      </c>
      <c r="AZ6" s="83" t="str">
        <f t="shared" si="4"/>
        <v>-</v>
      </c>
      <c r="BA6" s="83" t="str">
        <f t="shared" si="4"/>
        <v>-</v>
      </c>
      <c r="BB6" s="83" t="str">
        <f t="shared" si="4"/>
        <v>-</v>
      </c>
      <c r="BC6" s="83" t="str">
        <f t="shared" si="4"/>
        <v>-</v>
      </c>
      <c r="BD6" s="83">
        <f t="shared" si="4"/>
        <v>53.28</v>
      </c>
      <c r="BE6" s="75" t="str">
        <f>IF(BE7="","",IF(BE7="-","【-】","【"&amp;SUBSTITUTE(TEXT(BE7,"#,##0.00"),"-","△")&amp;"】"))</f>
        <v>【50.90】</v>
      </c>
      <c r="BF6" s="83" t="str">
        <f t="shared" ref="BF6:BO6" si="5">IF(BF7="",NA(),BF7)</f>
        <v>-</v>
      </c>
      <c r="BG6" s="83" t="str">
        <f t="shared" si="5"/>
        <v>-</v>
      </c>
      <c r="BH6" s="83" t="str">
        <f t="shared" si="5"/>
        <v>-</v>
      </c>
      <c r="BI6" s="83" t="str">
        <f t="shared" si="5"/>
        <v>-</v>
      </c>
      <c r="BJ6" s="83">
        <f t="shared" si="5"/>
        <v>1570.24</v>
      </c>
      <c r="BK6" s="83" t="str">
        <f t="shared" si="5"/>
        <v>-</v>
      </c>
      <c r="BL6" s="83" t="str">
        <f t="shared" si="5"/>
        <v>-</v>
      </c>
      <c r="BM6" s="83" t="str">
        <f t="shared" si="5"/>
        <v>-</v>
      </c>
      <c r="BN6" s="83" t="str">
        <f t="shared" si="5"/>
        <v>-</v>
      </c>
      <c r="BO6" s="83">
        <f t="shared" si="5"/>
        <v>1142.44</v>
      </c>
      <c r="BP6" s="75" t="str">
        <f>IF(BP7="","",IF(BP7="-","【-】","【"&amp;SUBSTITUTE(TEXT(BP7,"#,##0.00"),"-","△")&amp;"】"))</f>
        <v>【1,099.15】</v>
      </c>
      <c r="BQ6" s="83" t="str">
        <f t="shared" ref="BQ6:BZ6" si="6">IF(BQ7="",NA(),BQ7)</f>
        <v>-</v>
      </c>
      <c r="BR6" s="83" t="str">
        <f t="shared" si="6"/>
        <v>-</v>
      </c>
      <c r="BS6" s="83" t="str">
        <f t="shared" si="6"/>
        <v>-</v>
      </c>
      <c r="BT6" s="83" t="str">
        <f t="shared" si="6"/>
        <v>-</v>
      </c>
      <c r="BU6" s="83">
        <f t="shared" si="6"/>
        <v>47.42</v>
      </c>
      <c r="BV6" s="83" t="str">
        <f t="shared" si="6"/>
        <v>-</v>
      </c>
      <c r="BW6" s="83" t="str">
        <f t="shared" si="6"/>
        <v>-</v>
      </c>
      <c r="BX6" s="83" t="str">
        <f t="shared" si="6"/>
        <v>-</v>
      </c>
      <c r="BY6" s="83" t="str">
        <f t="shared" si="6"/>
        <v>-</v>
      </c>
      <c r="BZ6" s="83">
        <f t="shared" si="6"/>
        <v>66.63</v>
      </c>
      <c r="CA6" s="75" t="str">
        <f>IF(CA7="","",IF(CA7="-","【-】","【"&amp;SUBSTITUTE(TEXT(CA7,"#,##0.00"),"-","△")&amp;"】"))</f>
        <v>【72.92】</v>
      </c>
      <c r="CB6" s="83" t="str">
        <f t="shared" ref="CB6:CK6" si="7">IF(CB7="",NA(),CB7)</f>
        <v>-</v>
      </c>
      <c r="CC6" s="83" t="str">
        <f t="shared" si="7"/>
        <v>-</v>
      </c>
      <c r="CD6" s="83" t="str">
        <f t="shared" si="7"/>
        <v>-</v>
      </c>
      <c r="CE6" s="83" t="str">
        <f t="shared" si="7"/>
        <v>-</v>
      </c>
      <c r="CF6" s="83">
        <f t="shared" si="7"/>
        <v>345.15</v>
      </c>
      <c r="CG6" s="83" t="str">
        <f t="shared" si="7"/>
        <v>-</v>
      </c>
      <c r="CH6" s="83" t="str">
        <f t="shared" si="7"/>
        <v>-</v>
      </c>
      <c r="CI6" s="83" t="str">
        <f t="shared" si="7"/>
        <v>-</v>
      </c>
      <c r="CJ6" s="83" t="str">
        <f t="shared" si="7"/>
        <v>-</v>
      </c>
      <c r="CK6" s="83">
        <f t="shared" si="7"/>
        <v>252.17</v>
      </c>
      <c r="CL6" s="75" t="str">
        <f>IF(CL7="","",IF(CL7="-","【-】","【"&amp;SUBSTITUTE(TEXT(CL7,"#,##0.00"),"-","△")&amp;"】"))</f>
        <v>【225.78】</v>
      </c>
      <c r="CM6" s="83" t="str">
        <f t="shared" ref="CM6:CV6" si="8">IF(CM7="",NA(),CM7)</f>
        <v>-</v>
      </c>
      <c r="CN6" s="83" t="str">
        <f t="shared" si="8"/>
        <v>-</v>
      </c>
      <c r="CO6" s="83" t="str">
        <f t="shared" si="8"/>
        <v>-</v>
      </c>
      <c r="CP6" s="83" t="str">
        <f t="shared" si="8"/>
        <v>-</v>
      </c>
      <c r="CQ6" s="83">
        <f t="shared" si="8"/>
        <v>17.190000000000001</v>
      </c>
      <c r="CR6" s="83" t="str">
        <f t="shared" si="8"/>
        <v>-</v>
      </c>
      <c r="CS6" s="83" t="str">
        <f t="shared" si="8"/>
        <v>-</v>
      </c>
      <c r="CT6" s="83" t="str">
        <f t="shared" si="8"/>
        <v>-</v>
      </c>
      <c r="CU6" s="83" t="str">
        <f t="shared" si="8"/>
        <v>-</v>
      </c>
      <c r="CV6" s="83">
        <f t="shared" si="8"/>
        <v>42.15</v>
      </c>
      <c r="CW6" s="75" t="str">
        <f>IF(CW7="","",IF(CW7="-","【-】","【"&amp;SUBSTITUTE(TEXT(CW7,"#,##0.00"),"-","△")&amp;"】"))</f>
        <v>【43.17】</v>
      </c>
      <c r="CX6" s="83" t="str">
        <f t="shared" ref="CX6:DG6" si="9">IF(CX7="",NA(),CX7)</f>
        <v>-</v>
      </c>
      <c r="CY6" s="83" t="str">
        <f t="shared" si="9"/>
        <v>-</v>
      </c>
      <c r="CZ6" s="83" t="str">
        <f t="shared" si="9"/>
        <v>-</v>
      </c>
      <c r="DA6" s="83" t="str">
        <f t="shared" si="9"/>
        <v>-</v>
      </c>
      <c r="DB6" s="83">
        <f t="shared" si="9"/>
        <v>68.599999999999994</v>
      </c>
      <c r="DC6" s="83" t="str">
        <f t="shared" si="9"/>
        <v>-</v>
      </c>
      <c r="DD6" s="83" t="str">
        <f t="shared" si="9"/>
        <v>-</v>
      </c>
      <c r="DE6" s="83" t="str">
        <f t="shared" si="9"/>
        <v>-</v>
      </c>
      <c r="DF6" s="83" t="str">
        <f t="shared" si="9"/>
        <v>-</v>
      </c>
      <c r="DG6" s="83">
        <f t="shared" si="9"/>
        <v>84.21</v>
      </c>
      <c r="DH6" s="75" t="str">
        <f>IF(DH7="","",IF(DH7="-","【-】","【"&amp;SUBSTITUTE(TEXT(DH7,"#,##0.00"),"-","△")&amp;"】"))</f>
        <v>【86.31】</v>
      </c>
      <c r="DI6" s="83" t="str">
        <f t="shared" ref="DI6:DR6" si="10">IF(DI7="",NA(),DI7)</f>
        <v>-</v>
      </c>
      <c r="DJ6" s="83" t="str">
        <f t="shared" si="10"/>
        <v>-</v>
      </c>
      <c r="DK6" s="83" t="str">
        <f t="shared" si="10"/>
        <v>-</v>
      </c>
      <c r="DL6" s="83" t="str">
        <f t="shared" si="10"/>
        <v>-</v>
      </c>
      <c r="DM6" s="83">
        <f t="shared" si="10"/>
        <v>3.7</v>
      </c>
      <c r="DN6" s="83" t="str">
        <f t="shared" si="10"/>
        <v>-</v>
      </c>
      <c r="DO6" s="83" t="str">
        <f t="shared" si="10"/>
        <v>-</v>
      </c>
      <c r="DP6" s="83" t="str">
        <f t="shared" si="10"/>
        <v>-</v>
      </c>
      <c r="DQ6" s="83" t="str">
        <f t="shared" si="10"/>
        <v>-</v>
      </c>
      <c r="DR6" s="83">
        <f t="shared" si="10"/>
        <v>27.46</v>
      </c>
      <c r="DS6" s="75" t="str">
        <f>IF(DS7="","",IF(DS7="-","【-】","【"&amp;SUBSTITUTE(TEXT(DS7,"#,##0.00"),"-","△")&amp;"】"))</f>
        <v>【30.82】</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83">
        <f t="shared" si="11"/>
        <v>2.e-002</v>
      </c>
      <c r="ED6" s="75" t="str">
        <f>IF(ED7="","",IF(ED7="-","【-】","【"&amp;SUBSTITUTE(TEXT(ED7,"#,##0.00"),"-","△")&amp;"】"))</f>
        <v>【0.06】</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5.e-002</v>
      </c>
      <c r="EO6" s="75" t="str">
        <f>IF(EO7="","",IF(EO7="-","【-】","【"&amp;SUBSTITUTE(TEXT(EO7,"#,##0.00"),"-","△")&amp;"】"))</f>
        <v>【0.15】</v>
      </c>
    </row>
    <row r="7" spans="1:148" s="61" customFormat="1">
      <c r="A7" s="62"/>
      <c r="B7" s="68">
        <v>2024</v>
      </c>
      <c r="C7" s="68">
        <v>13714</v>
      </c>
      <c r="D7" s="68">
        <v>46</v>
      </c>
      <c r="E7" s="68">
        <v>17</v>
      </c>
      <c r="F7" s="68">
        <v>4</v>
      </c>
      <c r="G7" s="68">
        <v>0</v>
      </c>
      <c r="H7" s="68" t="s">
        <v>97</v>
      </c>
      <c r="I7" s="68" t="s">
        <v>98</v>
      </c>
      <c r="J7" s="68" t="s">
        <v>99</v>
      </c>
      <c r="K7" s="68" t="s">
        <v>12</v>
      </c>
      <c r="L7" s="68" t="s">
        <v>100</v>
      </c>
      <c r="M7" s="68" t="s">
        <v>101</v>
      </c>
      <c r="N7" s="76" t="s">
        <v>102</v>
      </c>
      <c r="O7" s="76">
        <v>85.33</v>
      </c>
      <c r="P7" s="76">
        <v>25.46</v>
      </c>
      <c r="Q7" s="76">
        <v>247.42</v>
      </c>
      <c r="R7" s="76">
        <v>3290</v>
      </c>
      <c r="S7" s="76">
        <v>6730</v>
      </c>
      <c r="T7" s="76">
        <v>638.67999999999995</v>
      </c>
      <c r="U7" s="76">
        <v>10.54</v>
      </c>
      <c r="V7" s="76">
        <v>1688</v>
      </c>
      <c r="W7" s="76">
        <v>1.19</v>
      </c>
      <c r="X7" s="76">
        <v>1418.49</v>
      </c>
      <c r="Y7" s="76" t="s">
        <v>102</v>
      </c>
      <c r="Z7" s="76" t="s">
        <v>102</v>
      </c>
      <c r="AA7" s="76" t="s">
        <v>102</v>
      </c>
      <c r="AB7" s="76" t="s">
        <v>102</v>
      </c>
      <c r="AC7" s="76">
        <v>118.73</v>
      </c>
      <c r="AD7" s="76" t="s">
        <v>102</v>
      </c>
      <c r="AE7" s="76" t="s">
        <v>102</v>
      </c>
      <c r="AF7" s="76" t="s">
        <v>102</v>
      </c>
      <c r="AG7" s="76" t="s">
        <v>102</v>
      </c>
      <c r="AH7" s="76">
        <v>106.38</v>
      </c>
      <c r="AI7" s="76">
        <v>105.07</v>
      </c>
      <c r="AJ7" s="76" t="s">
        <v>102</v>
      </c>
      <c r="AK7" s="76" t="s">
        <v>102</v>
      </c>
      <c r="AL7" s="76" t="s">
        <v>102</v>
      </c>
      <c r="AM7" s="76" t="s">
        <v>102</v>
      </c>
      <c r="AN7" s="76">
        <v>0</v>
      </c>
      <c r="AO7" s="76" t="s">
        <v>102</v>
      </c>
      <c r="AP7" s="76" t="s">
        <v>102</v>
      </c>
      <c r="AQ7" s="76" t="s">
        <v>102</v>
      </c>
      <c r="AR7" s="76" t="s">
        <v>102</v>
      </c>
      <c r="AS7" s="76">
        <v>70.63</v>
      </c>
      <c r="AT7" s="76">
        <v>63.54</v>
      </c>
      <c r="AU7" s="76" t="s">
        <v>102</v>
      </c>
      <c r="AV7" s="76" t="s">
        <v>102</v>
      </c>
      <c r="AW7" s="76" t="s">
        <v>102</v>
      </c>
      <c r="AX7" s="76" t="s">
        <v>102</v>
      </c>
      <c r="AY7" s="76">
        <v>112.88</v>
      </c>
      <c r="AZ7" s="76" t="s">
        <v>102</v>
      </c>
      <c r="BA7" s="76" t="s">
        <v>102</v>
      </c>
      <c r="BB7" s="76" t="s">
        <v>102</v>
      </c>
      <c r="BC7" s="76" t="s">
        <v>102</v>
      </c>
      <c r="BD7" s="76">
        <v>53.28</v>
      </c>
      <c r="BE7" s="76">
        <v>50.9</v>
      </c>
      <c r="BF7" s="76" t="s">
        <v>102</v>
      </c>
      <c r="BG7" s="76" t="s">
        <v>102</v>
      </c>
      <c r="BH7" s="76" t="s">
        <v>102</v>
      </c>
      <c r="BI7" s="76" t="s">
        <v>102</v>
      </c>
      <c r="BJ7" s="76">
        <v>1570.24</v>
      </c>
      <c r="BK7" s="76" t="s">
        <v>102</v>
      </c>
      <c r="BL7" s="76" t="s">
        <v>102</v>
      </c>
      <c r="BM7" s="76" t="s">
        <v>102</v>
      </c>
      <c r="BN7" s="76" t="s">
        <v>102</v>
      </c>
      <c r="BO7" s="76">
        <v>1142.44</v>
      </c>
      <c r="BP7" s="76">
        <v>1099.1500000000001</v>
      </c>
      <c r="BQ7" s="76" t="s">
        <v>102</v>
      </c>
      <c r="BR7" s="76" t="s">
        <v>102</v>
      </c>
      <c r="BS7" s="76" t="s">
        <v>102</v>
      </c>
      <c r="BT7" s="76" t="s">
        <v>102</v>
      </c>
      <c r="BU7" s="76">
        <v>47.42</v>
      </c>
      <c r="BV7" s="76" t="s">
        <v>102</v>
      </c>
      <c r="BW7" s="76" t="s">
        <v>102</v>
      </c>
      <c r="BX7" s="76" t="s">
        <v>102</v>
      </c>
      <c r="BY7" s="76" t="s">
        <v>102</v>
      </c>
      <c r="BZ7" s="76">
        <v>66.63</v>
      </c>
      <c r="CA7" s="76">
        <v>72.92</v>
      </c>
      <c r="CB7" s="76" t="s">
        <v>102</v>
      </c>
      <c r="CC7" s="76" t="s">
        <v>102</v>
      </c>
      <c r="CD7" s="76" t="s">
        <v>102</v>
      </c>
      <c r="CE7" s="76" t="s">
        <v>102</v>
      </c>
      <c r="CF7" s="76">
        <v>345.15</v>
      </c>
      <c r="CG7" s="76" t="s">
        <v>102</v>
      </c>
      <c r="CH7" s="76" t="s">
        <v>102</v>
      </c>
      <c r="CI7" s="76" t="s">
        <v>102</v>
      </c>
      <c r="CJ7" s="76" t="s">
        <v>102</v>
      </c>
      <c r="CK7" s="76">
        <v>252.17</v>
      </c>
      <c r="CL7" s="76">
        <v>225.78</v>
      </c>
      <c r="CM7" s="76" t="s">
        <v>102</v>
      </c>
      <c r="CN7" s="76" t="s">
        <v>102</v>
      </c>
      <c r="CO7" s="76" t="s">
        <v>102</v>
      </c>
      <c r="CP7" s="76" t="s">
        <v>102</v>
      </c>
      <c r="CQ7" s="76">
        <v>17.190000000000001</v>
      </c>
      <c r="CR7" s="76" t="s">
        <v>102</v>
      </c>
      <c r="CS7" s="76" t="s">
        <v>102</v>
      </c>
      <c r="CT7" s="76" t="s">
        <v>102</v>
      </c>
      <c r="CU7" s="76" t="s">
        <v>102</v>
      </c>
      <c r="CV7" s="76">
        <v>42.15</v>
      </c>
      <c r="CW7" s="76">
        <v>43.17</v>
      </c>
      <c r="CX7" s="76" t="s">
        <v>102</v>
      </c>
      <c r="CY7" s="76" t="s">
        <v>102</v>
      </c>
      <c r="CZ7" s="76" t="s">
        <v>102</v>
      </c>
      <c r="DA7" s="76" t="s">
        <v>102</v>
      </c>
      <c r="DB7" s="76">
        <v>68.599999999999994</v>
      </c>
      <c r="DC7" s="76" t="s">
        <v>102</v>
      </c>
      <c r="DD7" s="76" t="s">
        <v>102</v>
      </c>
      <c r="DE7" s="76" t="s">
        <v>102</v>
      </c>
      <c r="DF7" s="76" t="s">
        <v>102</v>
      </c>
      <c r="DG7" s="76">
        <v>84.21</v>
      </c>
      <c r="DH7" s="76">
        <v>86.31</v>
      </c>
      <c r="DI7" s="76" t="s">
        <v>102</v>
      </c>
      <c r="DJ7" s="76" t="s">
        <v>102</v>
      </c>
      <c r="DK7" s="76" t="s">
        <v>102</v>
      </c>
      <c r="DL7" s="76" t="s">
        <v>102</v>
      </c>
      <c r="DM7" s="76">
        <v>3.7</v>
      </c>
      <c r="DN7" s="76" t="s">
        <v>102</v>
      </c>
      <c r="DO7" s="76" t="s">
        <v>102</v>
      </c>
      <c r="DP7" s="76" t="s">
        <v>102</v>
      </c>
      <c r="DQ7" s="76" t="s">
        <v>102</v>
      </c>
      <c r="DR7" s="76">
        <v>27.46</v>
      </c>
      <c r="DS7" s="76">
        <v>30.82</v>
      </c>
      <c r="DT7" s="76" t="s">
        <v>102</v>
      </c>
      <c r="DU7" s="76" t="s">
        <v>102</v>
      </c>
      <c r="DV7" s="76" t="s">
        <v>102</v>
      </c>
      <c r="DW7" s="76" t="s">
        <v>102</v>
      </c>
      <c r="DX7" s="76">
        <v>0</v>
      </c>
      <c r="DY7" s="76" t="s">
        <v>102</v>
      </c>
      <c r="DZ7" s="76" t="s">
        <v>102</v>
      </c>
      <c r="EA7" s="76" t="s">
        <v>102</v>
      </c>
      <c r="EB7" s="76" t="s">
        <v>102</v>
      </c>
      <c r="EC7" s="76">
        <v>2.e-002</v>
      </c>
      <c r="ED7" s="76">
        <v>6.e-002</v>
      </c>
      <c r="EE7" s="76" t="s">
        <v>102</v>
      </c>
      <c r="EF7" s="76" t="s">
        <v>102</v>
      </c>
      <c r="EG7" s="76" t="s">
        <v>102</v>
      </c>
      <c r="EH7" s="76" t="s">
        <v>102</v>
      </c>
      <c r="EI7" s="76">
        <v>0</v>
      </c>
      <c r="EJ7" s="76" t="s">
        <v>102</v>
      </c>
      <c r="EK7" s="76" t="s">
        <v>102</v>
      </c>
      <c r="EL7" s="76" t="s">
        <v>102</v>
      </c>
      <c r="EM7" s="76" t="s">
        <v>102</v>
      </c>
      <c r="EN7" s="76">
        <v>5.e-002</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両坂 貴章</cp:lastModifiedBy>
  <cp:lastPrinted>2026-02-03T23:24:58Z</cp:lastPrinted>
  <dcterms:created xsi:type="dcterms:W3CDTF">2025-12-23T06:07:42Z</dcterms:created>
  <dcterms:modified xsi:type="dcterms:W3CDTF">2026-02-05T00:59:02Z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2026-02-05T00:59:02Z</vt:filetime>
  </property>
</Properties>
</file>