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fs001\fs-setana\01 北檜山区\03 財政課\02 財政係\公営企業関係\R6\070123【照会：1／31（金）〆切】　公営企業に係る経営比較分析表（令和５年度決算）の分析等について\【経営比較分析表】2023_013714_47_1718\"/>
    </mc:Choice>
  </mc:AlternateContent>
  <workbookProtection workbookAlgorithmName="SHA-512" workbookHashValue="hna6N0fnHN4m4Lucd2AAk02GPqz1GTLegLlkoWsXD6LpfNIKDwlMi8mGYAfyZkz/oOXkryRk7QXnvvHHPVGzTg==" workbookSaltValue="Z3KrnIHTsUJ4HeZw8aYxTg=="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<sst xmlns="http://schemas.openxmlformats.org/spreadsheetml/2006/main" count="236" uniqueCount="120">
  <si>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</si>
  <si>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</si>
  <si>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</si>
  <si>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</si>
  <si>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</si>
  <si>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</si>
  <si>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</si>
  <si>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</si>
  <si>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</si>
  <si>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</si>
  <si>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</si>
  <si>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</si>
  <si>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</si>
  <si>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</si>
  <si>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</si>
  <si>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</si>
  <si>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</si>
  <si>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</si>
  <si>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</si>
  <si>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</si>
  <si>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</si>
  <si>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</si>
  <si>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</si>
  <si>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</si>
  <si>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</si>
  <si>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</si>
  <si>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</si>
  <si>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</si>
  <si>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</si>
  <si>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</si>
  <si>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</si>
  <si>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</si>
  <si>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</si>
  <si>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</si>
  <si>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</si>
  <si>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</si>
  <si>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</si>
  <si>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</si>
  <si>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</si>
  <si>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</si>
  <si>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</si>
  <si>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</si>
  <si>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</si>
  <si>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</si>
  <si>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</si>
  <si>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</si>
  <si>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</si>
  <si>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</si>
  <si>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</si>
  <si>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</si>
  <si>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</si>
  <si>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</si>
  <si>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</si>
  <si>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</si>
  <si>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</si>
  <si>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</si>
  <si>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</si>
  <si>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</si>
  <si>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</si>
  <si>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</si>
  <si>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</si>
  <si>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</si>
  <si>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</si>
  <si>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</si>
  <si>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</si>
  <si>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</si>
  <si>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</si>
  <si>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</si>
  <si>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</si>
  <si>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</si>
  <si>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</si>
  <si>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</si>
  <si>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</si>
  <si>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</si>
  <si>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</si>
  <si>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</si>
  <si>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</si>
  <si>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</si>
  <si>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</si>
  <si>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</si>
  <si>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</si>
  <si>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</si>
  <si>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</si>
  <si>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</si>
  <si>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</si>
  <si>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</si>
  <si>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</si>
  <si>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</si>
  <si>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</si>
  <si>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</si>
  <si>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</si>
  <si>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</si>
  <si>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</si>
  <si>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</si>
  <si>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</si>
  <si>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</si>
  <si>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</si>
  <si>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</si>
  <si>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せたな町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</si>
  <si>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</si>
  <si>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</si>
  <si>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</si>
  <si>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</si>
  <si>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</si>
  <si>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</si>
  <si>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</si>
  <si>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</si>
  <si>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</si>
  <si>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</si>
  <si>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</si>
  <si>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</si>
  <si>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</si>
  <si>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</si>
  <si>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</si>
  <si>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</si>
  <si>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</si>
  <si>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</si>
  <si>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経営の健全化については、水洗化の促進に伴う料金収入による財源確保、また、施設維持管理費削減等の取り組みにより収益的収支比率を向上させるとともに、今後は使用料金の見直し等により、さらに経費の回収率を高めていく必要があると考える。　　　　　　
　また、現有施設利用については、ＭＩＣＳ施設を併設することにより施設の有効利用を図っている。さらに処理場を統合し、瀬棚処理区の汚水についても当処理場で一括処理をすることにより、施設を有効利用するとともに、維持管理費及び、更新費用の削減を図り経営の健全化を図っている。</t>
    <phoneticPr fontId="4"/>
  </si>
  <si>
    <t>　平成９年１０月供用開始より２６年経過し、現在、下水処理場についてはストックマネジメント計画に基づき更新事業を実施中である。今後についても適正な維持管理を行い、管渠、処理場とも計画的に施設改築更新を進めていく。</t>
    <phoneticPr fontId="4"/>
  </si>
  <si>
    <t>　今後の経営については、料金収入等の恒常財源を確保するとともに、計画的、効率的な施設維持管理、改築更新を行い健全経営を図る。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</si>
</sst>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3-4025-8013-BD8B41B384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0.09</c:v>
                </c:pt>
                <c:pt idx="4">
                  <c:v>0.1</c:v>
                </c:pt>
              </c:numCache>
            </c:numRef>
          </c:val>
          <c:smooth val="0"/>
          <c:extLst>
            <c:ext xmlns:c16="http://schemas.microsoft.com/office/drawing/2014/chart" uri="{C3380CC4-5D6E-409C-BE32-E72D297353CC}">
              <c16:uniqueId val="{00000001-5753-4025-8013-BD8B41B384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57.22</c:v>
                </c:pt>
                <c:pt idx="1">
                  <c:v>61.04</c:v>
                </c:pt>
                <c:pt idx="2">
                  <c:v>58.07</c:v>
                </c:pt>
                <c:pt idx="3">
                  <c:v>58.35</c:v>
                </c:pt>
                <c:pt idx="4">
                  <c:v>53.73</c:v>
                </c:pt>
              </c:numCache>
            </c:numRef>
          </c:val>
          <c:extLst>
            <c:ext xmlns:c16="http://schemas.microsoft.com/office/drawing/2014/chart" uri="{C3380CC4-5D6E-409C-BE32-E72D297353CC}">
              <c16:uniqueId val="{00000000-BE18-43EA-85CD-19F87C5A9A9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47.32</c:v>
                </c:pt>
                <c:pt idx="4">
                  <c:v>48.03</c:v>
                </c:pt>
              </c:numCache>
            </c:numRef>
          </c:val>
          <c:smooth val="0"/>
          <c:extLst>
            <c:ext xmlns:c16="http://schemas.microsoft.com/office/drawing/2014/chart" uri="{C3380CC4-5D6E-409C-BE32-E72D297353CC}">
              <c16:uniqueId val="{00000001-BE18-43EA-85CD-19F87C5A9A9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93.2</c:v>
                </c:pt>
                <c:pt idx="1">
                  <c:v>93.5</c:v>
                </c:pt>
                <c:pt idx="2">
                  <c:v>93.27</c:v>
                </c:pt>
                <c:pt idx="3">
                  <c:v>93.32</c:v>
                </c:pt>
                <c:pt idx="4">
                  <c:v>94.24</c:v>
                </c:pt>
              </c:numCache>
            </c:numRef>
          </c:val>
          <c:extLst>
            <c:ext xmlns:c16="http://schemas.microsoft.com/office/drawing/2014/chart" uri="{C3380CC4-5D6E-409C-BE32-E72D297353CC}">
              <c16:uniqueId val="{00000000-002E-450B-ABD9-1F614060E7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81.33</c:v>
                </c:pt>
                <c:pt idx="4">
                  <c:v>80.95</c:v>
                </c:pt>
              </c:numCache>
            </c:numRef>
          </c:val>
          <c:smooth val="0"/>
          <c:extLst>
            <c:ext xmlns:c16="http://schemas.microsoft.com/office/drawing/2014/chart" uri="{C3380CC4-5D6E-409C-BE32-E72D297353CC}">
              <c16:uniqueId val="{00000001-002E-450B-ABD9-1F614060E7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93.66</c:v>
                </c:pt>
                <c:pt idx="1">
                  <c:v>95.69</c:v>
                </c:pt>
                <c:pt idx="2">
                  <c:v>95.89</c:v>
                </c:pt>
                <c:pt idx="3">
                  <c:v>96.1</c:v>
                </c:pt>
                <c:pt idx="4">
                  <c:v>99.32</c:v>
                </c:pt>
              </c:numCache>
            </c:numRef>
          </c:val>
          <c:extLst>
            <c:ext xmlns:c16="http://schemas.microsoft.com/office/drawing/2014/chart" uri="{C3380CC4-5D6E-409C-BE32-E72D297353CC}">
              <c16:uniqueId val="{00000000-2DF7-46FC-9A3D-C134017B12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7-46FC-9A3D-C134017B12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A-44AB-9D63-38897FFB8A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A-44AB-9D63-38897FFB8A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13-466B-9974-DC85FD00CF3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13-466B-9974-DC85FD00CF3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4D-4374-9976-4C61D40495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4D-4374-9976-4C61D40495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07-4A3E-812A-BC6BDF8C3E4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07-4A3E-812A-BC6BDF8C3E4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1844.26</c:v>
                </c:pt>
                <c:pt idx="1">
                  <c:v>1701.86</c:v>
                </c:pt>
                <c:pt idx="2">
                  <c:v>1591.78</c:v>
                </c:pt>
                <c:pt idx="3">
                  <c:v>1458.48</c:v>
                </c:pt>
                <c:pt idx="4">
                  <c:v>1341.71</c:v>
                </c:pt>
              </c:numCache>
            </c:numRef>
          </c:val>
          <c:extLst>
            <c:ext xmlns:c16="http://schemas.microsoft.com/office/drawing/2014/chart" uri="{C3380CC4-5D6E-409C-BE32-E72D297353CC}">
              <c16:uniqueId val="{00000000-C8E3-4D0C-8B00-906D7B7B82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1194.56</c:v>
                </c:pt>
                <c:pt idx="4">
                  <c:v>1174.6099999999999</c:v>
                </c:pt>
              </c:numCache>
            </c:numRef>
          </c:val>
          <c:smooth val="0"/>
          <c:extLst>
            <c:ext xmlns:c16="http://schemas.microsoft.com/office/drawing/2014/chart" uri="{C3380CC4-5D6E-409C-BE32-E72D297353CC}">
              <c16:uniqueId val="{00000001-C8E3-4D0C-8B00-906D7B7B82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64.739999999999995</c:v>
                </c:pt>
                <c:pt idx="1">
                  <c:v>60.71</c:v>
                </c:pt>
                <c:pt idx="2">
                  <c:v>61.11</c:v>
                </c:pt>
                <c:pt idx="3">
                  <c:v>54.41</c:v>
                </c:pt>
                <c:pt idx="4">
                  <c:v>58.09</c:v>
                </c:pt>
              </c:numCache>
            </c:numRef>
          </c:val>
          <c:extLst>
            <c:ext xmlns:c16="http://schemas.microsoft.com/office/drawing/2014/chart" uri="{C3380CC4-5D6E-409C-BE32-E72D297353CC}">
              <c16:uniqueId val="{00000000-1091-487F-9147-BA29BD11FE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76.78</c:v>
                </c:pt>
                <c:pt idx="4">
                  <c:v>75.41</c:v>
                </c:pt>
              </c:numCache>
            </c:numRef>
          </c:val>
          <c:smooth val="0"/>
          <c:extLst>
            <c:ext xmlns:c16="http://schemas.microsoft.com/office/drawing/2014/chart" uri="{C3380CC4-5D6E-409C-BE32-E72D297353CC}">
              <c16:uniqueId val="{00000001-1091-487F-9147-BA29BD11FE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265.08</c:v>
                </c:pt>
                <c:pt idx="1">
                  <c:v>287.88</c:v>
                </c:pt>
                <c:pt idx="2">
                  <c:v>282.19</c:v>
                </c:pt>
                <c:pt idx="3">
                  <c:v>318.8</c:v>
                </c:pt>
                <c:pt idx="4">
                  <c:v>292.81</c:v>
                </c:pt>
              </c:numCache>
            </c:numRef>
          </c:val>
          <c:extLst>
            <c:ext xmlns:c16="http://schemas.microsoft.com/office/drawing/2014/chart" uri="{C3380CC4-5D6E-409C-BE32-E72D297353CC}">
              <c16:uniqueId val="{00000000-BC9A-437A-A8F1-5304046706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224.31</c:v>
                </c:pt>
                <c:pt idx="4">
                  <c:v>223.48</c:v>
                </c:pt>
              </c:numCache>
            </c:numRef>
          </c:val>
          <c:smooth val="0"/>
          <c:extLst>
            <c:ext xmlns:c16="http://schemas.microsoft.com/office/drawing/2014/chart" uri="{C3380CC4-5D6E-409C-BE32-E72D297353CC}">
              <c16:uniqueId val="{00000001-BC9A-437A-A8F1-5304046706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せたな町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6948</v>
      </c>
      <c r="AM8" s="54"/>
      <c r="AN8" s="54"/>
      <c r="AO8" s="54"/>
      <c r="AP8" s="54"/>
      <c r="AQ8" s="54"/>
      <c r="AR8" s="54"/>
      <c r="AS8" s="54"/>
      <c r="AT8" s="53">
        <f>データ!T6</f>
        <v>638.67999999999995</v>
      </c>
      <c r="AU8" s="53"/>
      <c r="AV8" s="53"/>
      <c r="AW8" s="53"/>
      <c r="AX8" s="53"/>
      <c r="AY8" s="53"/>
      <c r="AZ8" s="53"/>
      <c r="BA8" s="53"/>
      <c r="BB8" s="53">
        <f>データ!U6</f>
        <v>10.88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39.049999999999997</v>
      </c>
      <c r="Q10" s="53"/>
      <c r="R10" s="53"/>
      <c r="S10" s="53"/>
      <c r="T10" s="53"/>
      <c r="U10" s="53"/>
      <c r="V10" s="53"/>
      <c r="W10" s="53">
        <f>データ!Q6</f>
        <v>66.3</v>
      </c>
      <c r="X10" s="53"/>
      <c r="Y10" s="53"/>
      <c r="Z10" s="53"/>
      <c r="AA10" s="53"/>
      <c r="AB10" s="53"/>
      <c r="AC10" s="53"/>
      <c r="AD10" s="54">
        <f>データ!R6</f>
        <v>3290</v>
      </c>
      <c r="AE10" s="54"/>
      <c r="AF10" s="54"/>
      <c r="AG10" s="54"/>
      <c r="AH10" s="54"/>
      <c r="AI10" s="54"/>
      <c r="AJ10" s="54"/>
      <c r="AK10" s="2"/>
      <c r="AL10" s="54">
        <f>データ!V6</f>
        <v>2673</v>
      </c>
      <c r="AM10" s="54"/>
      <c r="AN10" s="54"/>
      <c r="AO10" s="54"/>
      <c r="AP10" s="54"/>
      <c r="AQ10" s="54"/>
      <c r="AR10" s="54"/>
      <c r="AS10" s="54"/>
      <c r="AT10" s="53">
        <f>データ!W6</f>
        <v>1.1000000000000001</v>
      </c>
      <c r="AU10" s="53"/>
      <c r="AV10" s="53"/>
      <c r="AW10" s="53"/>
      <c r="AX10" s="53"/>
      <c r="AY10" s="53"/>
      <c r="AZ10" s="53"/>
      <c r="BA10" s="53"/>
      <c r="BB10" s="53">
        <f>データ!X6</f>
        <v>2430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ZUmGZKYoL+9dNVYu+kYlw5pdo0pVn1HVzz4Cb8sETS+Ve11FXSBsR9d1Xbl2mfYdZgwGFes72CQdhD2FU5I/AA==" saltValue="vENDWpWLIUroqW3Ofs/s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13714</v>
      </c>
      <c r="D6" s="19">
        <f t="shared" si="3"/>
        <v>47</v>
      </c>
      <c r="E6" s="19">
        <f t="shared" si="3"/>
        <v>17</v>
      </c>
      <c r="F6" s="19">
        <f t="shared" si="3"/>
        <v>1</v>
      </c>
      <c r="G6" s="19">
        <f t="shared" si="3"/>
        <v>0</v>
      </c>
      <c r="H6" s="19" t="str">
        <f t="shared" si="3"/>
        <v>北海道　せたな町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39.049999999999997</v>
      </c>
      <c r="Q6" s="20">
        <f t="shared" si="3"/>
        <v>66.3</v>
      </c>
      <c r="R6" s="20">
        <f t="shared" si="3"/>
        <v>3290</v>
      </c>
      <c r="S6" s="20">
        <f t="shared" si="3"/>
        <v>6948</v>
      </c>
      <c r="T6" s="20">
        <f t="shared" si="3"/>
        <v>638.67999999999995</v>
      </c>
      <c r="U6" s="20">
        <f t="shared" si="3"/>
        <v>10.88</v>
      </c>
      <c r="V6" s="20">
        <f t="shared" si="3"/>
        <v>2673</v>
      </c>
      <c r="W6" s="20">
        <f t="shared" si="3"/>
        <v>1.1000000000000001</v>
      </c>
      <c r="X6" s="20">
        <f t="shared" si="3"/>
        <v>2430</v>
      </c>
      <c r="Y6" s="21">
        <f>IF(Y7="",NA(),Y7)</f>
        <v>93.66</v>
      </c>
      <c r="Z6" s="21">
        <f t="shared" ref="Z6:AH6" si="4">IF(Z7="",NA(),Z7)</f>
        <v>95.69</v>
      </c>
      <c r="AA6" s="21">
        <f t="shared" si="4"/>
        <v>95.89</v>
      </c>
      <c r="AB6" s="21">
        <f t="shared" si="4"/>
        <v>96.1</v>
      </c>
      <c r="AC6" s="21">
        <f t="shared" si="4"/>
        <v>99.32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1844.26</v>
      </c>
      <c r="BG6" s="21">
        <f t="shared" ref="BG6:BO6" si="7">IF(BG7="",NA(),BG7)</f>
        <v>1701.86</v>
      </c>
      <c r="BH6" s="21">
        <f t="shared" si="7"/>
        <v>1591.78</v>
      </c>
      <c r="BI6" s="21">
        <f t="shared" si="7"/>
        <v>1458.48</v>
      </c>
      <c r="BJ6" s="21">
        <f t="shared" si="7"/>
        <v>1341.71</v>
      </c>
      <c r="BK6" s="21">
        <f t="shared" si="7"/>
        <v>1001.3</v>
      </c>
      <c r="BL6" s="21">
        <f t="shared" si="7"/>
        <v>1050.51</v>
      </c>
      <c r="BM6" s="21">
        <f t="shared" si="7"/>
        <v>1102.01</v>
      </c>
      <c r="BN6" s="21">
        <f t="shared" si="7"/>
        <v>1194.56</v>
      </c>
      <c r="BO6" s="21">
        <f t="shared" si="7"/>
        <v>1174.6099999999999</v>
      </c>
      <c r="BP6" s="20" t="str">
        <f>IF(BP7="","",IF(BP7="-","【-】","【"&amp;SUBSTITUTE(TEXT(BP7,"#,##0.00"),"-","△")&amp;"】"))</f>
        <v>【630.82】</v>
      </c>
      <c r="BQ6" s="21">
        <f>IF(BQ7="",NA(),BQ7)</f>
        <v>64.739999999999995</v>
      </c>
      <c r="BR6" s="21">
        <f t="shared" ref="BR6:BZ6" si="8">IF(BR7="",NA(),BR7)</f>
        <v>60.71</v>
      </c>
      <c r="BS6" s="21">
        <f t="shared" si="8"/>
        <v>61.11</v>
      </c>
      <c r="BT6" s="21">
        <f t="shared" si="8"/>
        <v>54.41</v>
      </c>
      <c r="BU6" s="21">
        <f t="shared" si="8"/>
        <v>58.09</v>
      </c>
      <c r="BV6" s="21">
        <f t="shared" si="8"/>
        <v>81.88</v>
      </c>
      <c r="BW6" s="21">
        <f t="shared" si="8"/>
        <v>82.65</v>
      </c>
      <c r="BX6" s="21">
        <f t="shared" si="8"/>
        <v>82.55</v>
      </c>
      <c r="BY6" s="21">
        <f t="shared" si="8"/>
        <v>76.78</v>
      </c>
      <c r="BZ6" s="21">
        <f t="shared" si="8"/>
        <v>75.41</v>
      </c>
      <c r="CA6" s="20" t="str">
        <f>IF(CA7="","",IF(CA7="-","【-】","【"&amp;SUBSTITUTE(TEXT(CA7,"#,##0.00"),"-","△")&amp;"】"))</f>
        <v>【97.81】</v>
      </c>
      <c r="CB6" s="21">
        <f>IF(CB7="",NA(),CB7)</f>
        <v>265.08</v>
      </c>
      <c r="CC6" s="21">
        <f t="shared" ref="CC6:CK6" si="9">IF(CC7="",NA(),CC7)</f>
        <v>287.88</v>
      </c>
      <c r="CD6" s="21">
        <f t="shared" si="9"/>
        <v>282.19</v>
      </c>
      <c r="CE6" s="21">
        <f t="shared" si="9"/>
        <v>318.8</v>
      </c>
      <c r="CF6" s="21">
        <f t="shared" si="9"/>
        <v>292.81</v>
      </c>
      <c r="CG6" s="21">
        <f t="shared" si="9"/>
        <v>187.55</v>
      </c>
      <c r="CH6" s="21">
        <f t="shared" si="9"/>
        <v>186.3</v>
      </c>
      <c r="CI6" s="21">
        <f t="shared" si="9"/>
        <v>188.38</v>
      </c>
      <c r="CJ6" s="21">
        <f t="shared" si="9"/>
        <v>224.31</v>
      </c>
      <c r="CK6" s="21">
        <f t="shared" si="9"/>
        <v>223.48</v>
      </c>
      <c r="CL6" s="20" t="str">
        <f>IF(CL7="","",IF(CL7="-","【-】","【"&amp;SUBSTITUTE(TEXT(CL7,"#,##0.00"),"-","△")&amp;"】"))</f>
        <v>【138.75】</v>
      </c>
      <c r="CM6" s="21">
        <f>IF(CM7="",NA(),CM7)</f>
        <v>57.22</v>
      </c>
      <c r="CN6" s="21">
        <f t="shared" ref="CN6:CV6" si="10">IF(CN7="",NA(),CN7)</f>
        <v>61.04</v>
      </c>
      <c r="CO6" s="21">
        <f t="shared" si="10"/>
        <v>58.07</v>
      </c>
      <c r="CP6" s="21">
        <f t="shared" si="10"/>
        <v>58.35</v>
      </c>
      <c r="CQ6" s="21">
        <f t="shared" si="10"/>
        <v>53.73</v>
      </c>
      <c r="CR6" s="21">
        <f t="shared" si="10"/>
        <v>50.94</v>
      </c>
      <c r="CS6" s="21">
        <f t="shared" si="10"/>
        <v>50.53</v>
      </c>
      <c r="CT6" s="21">
        <f t="shared" si="10"/>
        <v>51.42</v>
      </c>
      <c r="CU6" s="21">
        <f t="shared" si="10"/>
        <v>47.32</v>
      </c>
      <c r="CV6" s="21">
        <f t="shared" si="10"/>
        <v>48.03</v>
      </c>
      <c r="CW6" s="20" t="str">
        <f>IF(CW7="","",IF(CW7="-","【-】","【"&amp;SUBSTITUTE(TEXT(CW7,"#,##0.00"),"-","△")&amp;"】"))</f>
        <v>【58.94】</v>
      </c>
      <c r="CX6" s="21">
        <f>IF(CX7="",NA(),CX7)</f>
        <v>93.2</v>
      </c>
      <c r="CY6" s="21">
        <f t="shared" ref="CY6:DG6" si="11">IF(CY7="",NA(),CY7)</f>
        <v>93.5</v>
      </c>
      <c r="CZ6" s="21">
        <f t="shared" si="11"/>
        <v>93.27</v>
      </c>
      <c r="DA6" s="21">
        <f t="shared" si="11"/>
        <v>93.32</v>
      </c>
      <c r="DB6" s="21">
        <f t="shared" si="11"/>
        <v>94.24</v>
      </c>
      <c r="DC6" s="21">
        <f t="shared" si="11"/>
        <v>82.55</v>
      </c>
      <c r="DD6" s="21">
        <f t="shared" si="11"/>
        <v>82.08</v>
      </c>
      <c r="DE6" s="21">
        <f t="shared" si="11"/>
        <v>81.34</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0.09</v>
      </c>
      <c r="EN6" s="21">
        <f t="shared" si="14"/>
        <v>0.1</v>
      </c>
      <c r="EO6" s="20" t="str">
        <f>IF(EO7="","",IF(EO7="-","【-】","【"&amp;SUBSTITUTE(TEXT(EO7,"#,##0.00"),"-","△")&amp;"】"))</f>
        <v>【0.22】</v>
      </c>
    </row>
    <row r="7" spans="1:145" s="22" customFormat="1" x14ac:dyDescent="0.15">
      <c r="A7" s="14"/>
      <c r="B7" s="23">
        <v>2023</v>
      </c>
      <c r="C7" s="23">
        <v>13714</v>
      </c>
      <c r="D7" s="23">
        <v>47</v>
      </c>
      <c r="E7" s="23">
        <v>17</v>
      </c>
      <c r="F7" s="23">
        <v>1</v>
      </c>
      <c r="G7" s="23">
        <v>0</v>
      </c>
      <c r="H7" s="23" t="s">
        <v>98</v>
      </c>
      <c r="I7" s="23" t="s">
        <v>99</v>
      </c>
      <c r="J7" s="23" t="s">
        <v>100</v>
      </c>
      <c r="K7" s="23" t="s">
        <v>101</v>
      </c>
      <c r="L7" s="23" t="s">
        <v>102</v>
      </c>
      <c r="M7" s="23" t="s">
        <v>103</v>
      </c>
      <c r="N7" s="24" t="s">
        <v>104</v>
      </c>
      <c r="O7" s="24" t="s">
        <v>105</v>
      </c>
      <c r="P7" s="24">
        <v>39.049999999999997</v>
      </c>
      <c r="Q7" s="24">
        <v>66.3</v>
      </c>
      <c r="R7" s="24">
        <v>3290</v>
      </c>
      <c r="S7" s="24">
        <v>6948</v>
      </c>
      <c r="T7" s="24">
        <v>638.67999999999995</v>
      </c>
      <c r="U7" s="24">
        <v>10.88</v>
      </c>
      <c r="V7" s="24">
        <v>2673</v>
      </c>
      <c r="W7" s="24">
        <v>1.1000000000000001</v>
      </c>
      <c r="X7" s="24">
        <v>2430</v>
      </c>
      <c r="Y7" s="24">
        <v>93.66</v>
      </c>
      <c r="Z7" s="24">
        <v>95.69</v>
      </c>
      <c r="AA7" s="24">
        <v>95.89</v>
      </c>
      <c r="AB7" s="24">
        <v>96.1</v>
      </c>
      <c r="AC7" s="24">
        <v>99.32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1844.26</v>
      </c>
      <c r="BG7" s="24">
        <v>1701.86</v>
      </c>
      <c r="BH7" s="24">
        <v>1591.78</v>
      </c>
      <c r="BI7" s="24">
        <v>1458.48</v>
      </c>
      <c r="BJ7" s="24">
        <v>1341.71</v>
      </c>
      <c r="BK7" s="24">
        <v>1001.3</v>
      </c>
      <c r="BL7" s="24">
        <v>1050.51</v>
      </c>
      <c r="BM7" s="24">
        <v>1102.01</v>
      </c>
      <c r="BN7" s="24">
        <v>1194.56</v>
      </c>
      <c r="BO7" s="24">
        <v>1174.6099999999999</v>
      </c>
      <c r="BP7" s="24">
        <v>630.82000000000005</v>
      </c>
      <c r="BQ7" s="24">
        <v>64.739999999999995</v>
      </c>
      <c r="BR7" s="24">
        <v>60.71</v>
      </c>
      <c r="BS7" s="24">
        <v>61.11</v>
      </c>
      <c r="BT7" s="24">
        <v>54.41</v>
      </c>
      <c r="BU7" s="24">
        <v>58.09</v>
      </c>
      <c r="BV7" s="24">
        <v>81.88</v>
      </c>
      <c r="BW7" s="24">
        <v>82.65</v>
      </c>
      <c r="BX7" s="24">
        <v>82.55</v>
      </c>
      <c r="BY7" s="24">
        <v>76.78</v>
      </c>
      <c r="BZ7" s="24">
        <v>75.41</v>
      </c>
      <c r="CA7" s="24">
        <v>97.81</v>
      </c>
      <c r="CB7" s="24">
        <v>265.08</v>
      </c>
      <c r="CC7" s="24">
        <v>287.88</v>
      </c>
      <c r="CD7" s="24">
        <v>282.19</v>
      </c>
      <c r="CE7" s="24">
        <v>318.8</v>
      </c>
      <c r="CF7" s="24">
        <v>292.81</v>
      </c>
      <c r="CG7" s="24">
        <v>187.55</v>
      </c>
      <c r="CH7" s="24">
        <v>186.3</v>
      </c>
      <c r="CI7" s="24">
        <v>188.38</v>
      </c>
      <c r="CJ7" s="24">
        <v>224.31</v>
      </c>
      <c r="CK7" s="24">
        <v>223.48</v>
      </c>
      <c r="CL7" s="24">
        <v>138.75</v>
      </c>
      <c r="CM7" s="24">
        <v>57.22</v>
      </c>
      <c r="CN7" s="24">
        <v>61.04</v>
      </c>
      <c r="CO7" s="24">
        <v>58.07</v>
      </c>
      <c r="CP7" s="24">
        <v>58.35</v>
      </c>
      <c r="CQ7" s="24">
        <v>53.73</v>
      </c>
      <c r="CR7" s="24">
        <v>50.94</v>
      </c>
      <c r="CS7" s="24">
        <v>50.53</v>
      </c>
      <c r="CT7" s="24">
        <v>51.42</v>
      </c>
      <c r="CU7" s="24">
        <v>47.32</v>
      </c>
      <c r="CV7" s="24">
        <v>48.03</v>
      </c>
      <c r="CW7" s="24">
        <v>58.94</v>
      </c>
      <c r="CX7" s="24">
        <v>93.2</v>
      </c>
      <c r="CY7" s="24">
        <v>93.5</v>
      </c>
      <c r="CZ7" s="24">
        <v>93.27</v>
      </c>
      <c r="DA7" s="24">
        <v>93.32</v>
      </c>
      <c r="DB7" s="24">
        <v>94.24</v>
      </c>
      <c r="DC7" s="24">
        <v>82.55</v>
      </c>
      <c r="DD7" s="24">
        <v>82.08</v>
      </c>
      <c r="DE7" s="24">
        <v>81.34</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2025-01-24T07:27:05Z</dcterms:created>
  <dcterms:modified xsi:type="dcterms:W3CDTF">2025-01-31T06:53:30Z</dcterms:modified>
  <cp:category/>
</cp:coreProperties>
</file>