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21\Desktop\公営企業会計適用の取組状況調査\分析表\R3分析表\"/>
    </mc:Choice>
  </mc:AlternateContent>
  <workbookProtection workbookAlgorithmName="SHA-512" workbookHashValue="Has+mEeRbtO4tPqGLH/k5pV5asG2a1gsP54NFR2kKB73ibjAiJxWVTbPoUDsYMX3xPo9uLYh7oOsAAR43G/BHw==" workbookSaltValue="H4LycJwQ6EVxnGbVYiUym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<sst xmlns="http://schemas.openxmlformats.org/spreadsheetml/2006/main" count="233" uniqueCount="118">
  <si>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</si>
  <si>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</si>
  <si>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</si>
  <si>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</si>
  <si>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</si>
  <si>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</si>
  <si>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</si>
  <si>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</si>
  <si>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</si>
  <si>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</si>
  <si>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</si>
  <si>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</si>
  <si>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</si>
  <si>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</si>
  <si>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</si>
  <si>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</si>
  <si>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</si>
  <si>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</si>
  <si>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</si>
  <si>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</si>
  <si>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</si>
  <si>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</si>
  <si>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</si>
  <si>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</si>
  <si>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</si>
  <si>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</si>
  <si>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</si>
  <si>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</si>
  <si>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</si>
  <si>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</si>
  <si>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</si>
  <si>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</si>
  <si>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</si>
  <si>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</si>
  <si>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</si>
  <si>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</si>
  <si>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</si>
  <si>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</si>
  <si>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</si>
  <si>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</si>
  <si>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</si>
  <si>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</si>
  <si>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</si>
  <si>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</si>
  <si>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</si>
  <si>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</si>
  <si>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</si>
  <si>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</si>
  <si>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</si>
  <si>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</si>
  <si>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</si>
  <si>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</si>
  <si>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</si>
  <si>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</si>
  <si>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</si>
  <si>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</si>
  <si>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</si>
  <si>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</si>
  <si>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</si>
  <si>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</si>
  <si>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</si>
  <si>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</si>
  <si>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</si>
  <si>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</si>
  <si>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</si>
  <si>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</si>
  <si>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</si>
  <si>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</si>
  <si>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</si>
  <si>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</si>
  <si>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</si>
  <si>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</si>
  <si>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</si>
  <si>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</si>
  <si>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</si>
  <si>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</si>
  <si>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</si>
  <si>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</si>
  <si>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</si>
  <si>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</si>
  <si>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</si>
  <si>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</si>
  <si>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</si>
  <si>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</si>
  <si>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</si>
  <si>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</si>
  <si>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</si>
  <si>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</si>
  <si>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</si>
  <si>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</si>
  <si>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</si>
  <si>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</si>
  <si>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</si>
  <si>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</si>
  <si>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</si>
  <si>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</si>
  <si>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</si>
  <si>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</si>
  <si>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</si>
  <si>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</si>
  <si>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</si>
  <si>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</si>
  <si>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</si>
  <si>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</si>
  <si>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</si>
  <si>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</si>
  <si>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</si>
  <si>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</si>
  <si>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</si>
  <si>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</si>
  <si>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</si>
  <si>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</si>
  <si>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</si>
  <si>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</si>
  <si>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</si>
  <si>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年々と収益減少し施設維持管理費は増になり水道運営が厳しく、コロナウィルスや経済不況による経済打撃が大きく、今後も人口減少や、物価高による施設改修維持の問題が考えられ、先を見通した水道運営が難しい状況にある。
 将来の健全な水道運営を改めて考えていく必要がある。</t>
    <rPh sb="73" eb="75">
      <t>イジ</t>
    </rPh>
    <rPh sb="76" eb="78">
      <t>モンダイ</t>
    </rPh>
    <rPh sb="106" eb="108">
      <t>ショウライ</t>
    </rPh>
    <rPh sb="109" eb="111">
      <t>ケンゼン</t>
    </rPh>
    <rPh sb="112" eb="114">
      <t>スイドウ</t>
    </rPh>
    <rPh sb="114" eb="116">
      <t>ウンエイ</t>
    </rPh>
    <rPh sb="117" eb="118">
      <t>アラタ</t>
    </rPh>
    <rPh sb="120" eb="121">
      <t>カンガ</t>
    </rPh>
    <rPh sb="125" eb="127">
      <t>ヒツヨウ</t>
    </rPh>
    <phoneticPr fontId="4"/>
  </si>
  <si>
    <t>① 収益的収支比率
 収益的収支比率の減となった要因は、収入では人口減少やコロナウィルスによる観光・商業施設の使用水量が減、支出は施設維持費は老朽化により年々増え、また過去の水道改良事業の償還額分が増え収支比率の減となっている。この先、数年は現状の状況が続く見通しである。
④ 企業債残高対給水収益比率
 企業債残高は減っているが給水収益も減少となり横ばいの状況で、使用料の値上で給水収益を上げたいが、経済状況が悪化している中での判断は難しい。
⑤ 料金回収率
 前年度は有収水量が増え回収率の割合が多かったが、当該年度は老朽化などが原因で有収水量が減り給水原価の上昇で回収率が減となった。
⑥ 給水原価
 有収水量の減、起債償還額の増が主な要因で給水原価の増となった。
⑦ 施設利用率
 昨年度に続き人口減やコロナウィルスによる観光・商業施設の水道使用量が減となっていることが要因と考える。
⑧ 有収率
 経年劣化による漏水の要因は強く、毎年漏水調査を実施し有収率向上に努めているが、修理を行っても他からの漏水があり、管路等の更新も行いたいが経営状況から難しい状況である。
　</t>
    <rPh sb="2" eb="5">
      <t>シュウエキテキ</t>
    </rPh>
    <rPh sb="5" eb="7">
      <t>シュウシ</t>
    </rPh>
    <rPh sb="7" eb="9">
      <t>ヒリツ</t>
    </rPh>
    <rPh sb="65" eb="67">
      <t>シセツ</t>
    </rPh>
    <rPh sb="67" eb="69">
      <t>イジ</t>
    </rPh>
    <rPh sb="69" eb="70">
      <t>ヒ</t>
    </rPh>
    <rPh sb="71" eb="74">
      <t>ロウキュウカ</t>
    </rPh>
    <rPh sb="77" eb="79">
      <t>ネンネン</t>
    </rPh>
    <rPh sb="79" eb="80">
      <t>フ</t>
    </rPh>
    <rPh sb="84" eb="86">
      <t>カコ</t>
    </rPh>
    <rPh sb="101" eb="103">
      <t>シュウシ</t>
    </rPh>
    <rPh sb="103" eb="105">
      <t>ヒリツ</t>
    </rPh>
    <rPh sb="106" eb="107">
      <t>ゲン</t>
    </rPh>
    <rPh sb="116" eb="117">
      <t>サキ</t>
    </rPh>
    <rPh sb="118" eb="120">
      <t>スウネン</t>
    </rPh>
    <rPh sb="121" eb="123">
      <t>ゲンジョウ</t>
    </rPh>
    <rPh sb="124" eb="126">
      <t>ジョウキョウ</t>
    </rPh>
    <rPh sb="127" eb="128">
      <t>ツヅ</t>
    </rPh>
    <rPh sb="129" eb="131">
      <t>ミトオ</t>
    </rPh>
    <rPh sb="139" eb="141">
      <t>キギョウ</t>
    </rPh>
    <rPh sb="141" eb="142">
      <t>サイ</t>
    </rPh>
    <rPh sb="142" eb="144">
      <t>ザンダカ</t>
    </rPh>
    <rPh sb="144" eb="145">
      <t>タイ</t>
    </rPh>
    <rPh sb="145" eb="147">
      <t>キュウスイ</t>
    </rPh>
    <rPh sb="147" eb="149">
      <t>シュウエキ</t>
    </rPh>
    <rPh sb="149" eb="151">
      <t>ヒリツ</t>
    </rPh>
    <rPh sb="153" eb="155">
      <t>キギョウ</t>
    </rPh>
    <rPh sb="155" eb="156">
      <t>サイ</t>
    </rPh>
    <rPh sb="156" eb="158">
      <t>ザンダカ</t>
    </rPh>
    <rPh sb="159" eb="160">
      <t>ヘ</t>
    </rPh>
    <rPh sb="165" eb="167">
      <t>キュウスイ</t>
    </rPh>
    <rPh sb="167" eb="169">
      <t>シュウエキ</t>
    </rPh>
    <rPh sb="170" eb="172">
      <t>ゲンショウ</t>
    </rPh>
    <rPh sb="175" eb="176">
      <t>ヨコ</t>
    </rPh>
    <rPh sb="179" eb="181">
      <t>ジョウキョウ</t>
    </rPh>
    <rPh sb="187" eb="189">
      <t>ネア</t>
    </rPh>
    <rPh sb="190" eb="192">
      <t>キュウスイ</t>
    </rPh>
    <rPh sb="192" eb="194">
      <t>シュウエキ</t>
    </rPh>
    <rPh sb="195" eb="196">
      <t>ア</t>
    </rPh>
    <rPh sb="201" eb="203">
      <t>ケイザイ</t>
    </rPh>
    <rPh sb="203" eb="205">
      <t>ジョウキョウ</t>
    </rPh>
    <rPh sb="206" eb="208">
      <t>アッカ</t>
    </rPh>
    <rPh sb="212" eb="213">
      <t>ナカ</t>
    </rPh>
    <rPh sb="215" eb="217">
      <t>ハンダン</t>
    </rPh>
    <rPh sb="218" eb="219">
      <t>ムズカ</t>
    </rPh>
    <rPh sb="225" eb="227">
      <t>リョウキン</t>
    </rPh>
    <rPh sb="227" eb="229">
      <t>カイシュウ</t>
    </rPh>
    <rPh sb="229" eb="230">
      <t>リツ</t>
    </rPh>
    <rPh sb="232" eb="235">
      <t>ゼンネンド</t>
    </rPh>
    <rPh sb="277" eb="279">
      <t>キュウスイ</t>
    </rPh>
    <rPh sb="279" eb="281">
      <t>ゲンカ</t>
    </rPh>
    <rPh sb="298" eb="300">
      <t>キュウスイ</t>
    </rPh>
    <rPh sb="300" eb="302">
      <t>ゲンカ</t>
    </rPh>
    <rPh sb="304" eb="306">
      <t>ユウシュウ</t>
    </rPh>
    <rPh sb="306" eb="308">
      <t>スイリョウ</t>
    </rPh>
    <rPh sb="309" eb="310">
      <t>ゲン</t>
    </rPh>
    <rPh sb="311" eb="313">
      <t>キサイ</t>
    </rPh>
    <rPh sb="313" eb="315">
      <t>ショウカン</t>
    </rPh>
    <rPh sb="315" eb="316">
      <t>ガク</t>
    </rPh>
    <rPh sb="317" eb="318">
      <t>ゾウ</t>
    </rPh>
    <rPh sb="319" eb="320">
      <t>オモ</t>
    </rPh>
    <rPh sb="321" eb="323">
      <t>ヨウイン</t>
    </rPh>
    <rPh sb="324" eb="326">
      <t>キュウスイ</t>
    </rPh>
    <rPh sb="326" eb="328">
      <t>ゲンカ</t>
    </rPh>
    <rPh sb="329" eb="330">
      <t>ゾウ</t>
    </rPh>
    <rPh sb="338" eb="340">
      <t>シセツ</t>
    </rPh>
    <rPh sb="340" eb="342">
      <t>リヨウ</t>
    </rPh>
    <rPh sb="342" eb="343">
      <t>リツ</t>
    </rPh>
    <rPh sb="345" eb="348">
      <t>サクネンド</t>
    </rPh>
    <rPh sb="349" eb="350">
      <t>ツヅ</t>
    </rPh>
    <rPh sb="351" eb="354">
      <t>ジンコウゲン</t>
    </rPh>
    <rPh sb="365" eb="367">
      <t>カンコウ</t>
    </rPh>
    <rPh sb="368" eb="370">
      <t>ショウギョウ</t>
    </rPh>
    <rPh sb="370" eb="372">
      <t>シセツ</t>
    </rPh>
    <rPh sb="373" eb="375">
      <t>スイドウ</t>
    </rPh>
    <rPh sb="399" eb="402">
      <t>ユウシュウリツ</t>
    </rPh>
    <rPh sb="404" eb="406">
      <t>ケイネン</t>
    </rPh>
    <rPh sb="406" eb="408">
      <t>レッカ</t>
    </rPh>
    <rPh sb="411" eb="413">
      <t>ロウスイ</t>
    </rPh>
    <rPh sb="414" eb="416">
      <t>ヨウイン</t>
    </rPh>
    <rPh sb="417" eb="418">
      <t>ツヨ</t>
    </rPh>
    <rPh sb="420" eb="422">
      <t>マイトシ</t>
    </rPh>
    <rPh sb="422" eb="424">
      <t>ロウスイ</t>
    </rPh>
    <rPh sb="424" eb="426">
      <t>チョウサ</t>
    </rPh>
    <rPh sb="427" eb="429">
      <t>ジッシ</t>
    </rPh>
    <rPh sb="430" eb="433">
      <t>ユウシュウリツ</t>
    </rPh>
    <rPh sb="433" eb="435">
      <t>コウジョウ</t>
    </rPh>
    <rPh sb="436" eb="437">
      <t>ツト</t>
    </rPh>
    <rPh sb="443" eb="445">
      <t>シュウリ</t>
    </rPh>
    <rPh sb="446" eb="447">
      <t>オコナ</t>
    </rPh>
    <rPh sb="450" eb="451">
      <t>ホカ</t>
    </rPh>
    <rPh sb="454" eb="456">
      <t>ロウスイ</t>
    </rPh>
    <rPh sb="460" eb="462">
      <t>カンロ</t>
    </rPh>
    <rPh sb="462" eb="463">
      <t>トウ</t>
    </rPh>
    <rPh sb="464" eb="466">
      <t>コウシン</t>
    </rPh>
    <rPh sb="467" eb="468">
      <t>オコナ</t>
    </rPh>
    <rPh sb="472" eb="474">
      <t>ケイエイ</t>
    </rPh>
    <rPh sb="474" eb="476">
      <t>ジョウキョウ</t>
    </rPh>
    <rPh sb="478" eb="479">
      <t>ムズカ</t>
    </rPh>
    <rPh sb="481" eb="483">
      <t>ジョウキョウ</t>
    </rPh>
    <phoneticPr fontId="4"/>
  </si>
  <si>
    <t>③ 管路更新率
 本町の水道施設は耐用年数を超える浄水場・管路も多く、故障や漏水が頻繁に起こり苦慮している状況である。計画的に更新も行いたいが、水道施設が多く水道運営状況や町の財政状況が厳しく町単独での施設更新は難しいのが現状である。</t>
    <rPh sb="2" eb="4">
      <t>カンロ</t>
    </rPh>
    <rPh sb="4" eb="6">
      <t>コウシン</t>
    </rPh>
    <rPh sb="6" eb="7">
      <t>リツ</t>
    </rPh>
    <rPh sb="9" eb="11">
      <t>ホンチョウ</t>
    </rPh>
    <rPh sb="12" eb="14">
      <t>スイドウ</t>
    </rPh>
    <rPh sb="14" eb="16">
      <t>シセツ</t>
    </rPh>
    <rPh sb="17" eb="19">
      <t>タイヨウ</t>
    </rPh>
    <rPh sb="19" eb="21">
      <t>ネンスウ</t>
    </rPh>
    <rPh sb="22" eb="23">
      <t>コ</t>
    </rPh>
    <rPh sb="25" eb="28">
      <t>ジョウスイジョウ</t>
    </rPh>
    <rPh sb="29" eb="31">
      <t>カンロ</t>
    </rPh>
    <rPh sb="32" eb="33">
      <t>オオ</t>
    </rPh>
    <rPh sb="35" eb="37">
      <t>コショウ</t>
    </rPh>
    <rPh sb="38" eb="40">
      <t>ロウスイ</t>
    </rPh>
    <rPh sb="41" eb="43">
      <t>ヒンパン</t>
    </rPh>
    <rPh sb="44" eb="45">
      <t>オ</t>
    </rPh>
    <rPh sb="47" eb="49">
      <t>クリョ</t>
    </rPh>
    <rPh sb="53" eb="55">
      <t>ジョウキョウ</t>
    </rPh>
    <rPh sb="59" eb="62">
      <t>ケイカクテキ</t>
    </rPh>
    <rPh sb="63" eb="65">
      <t>コウシン</t>
    </rPh>
    <rPh sb="66" eb="67">
      <t>オコナ</t>
    </rPh>
    <rPh sb="72" eb="74">
      <t>スイドウ</t>
    </rPh>
    <rPh sb="74" eb="76">
      <t>シセツ</t>
    </rPh>
    <rPh sb="77" eb="78">
      <t>オオ</t>
    </rPh>
    <rPh sb="79" eb="81">
      <t>スイドウ</t>
    </rPh>
    <rPh sb="81" eb="83">
      <t>ウンエイ</t>
    </rPh>
    <rPh sb="83" eb="85">
      <t>ジョウキョウ</t>
    </rPh>
    <rPh sb="86" eb="87">
      <t>マチ</t>
    </rPh>
    <rPh sb="88" eb="90">
      <t>ザイセイ</t>
    </rPh>
    <rPh sb="90" eb="92">
      <t>ジョウキョウ</t>
    </rPh>
    <rPh sb="96" eb="97">
      <t>マチ</t>
    </rPh>
    <rPh sb="97" eb="99">
      <t>タンドク</t>
    </rPh>
    <rPh sb="101" eb="103">
      <t>シセツ</t>
    </rPh>
    <rPh sb="103" eb="105">
      <t>コウシン</t>
    </rPh>
    <rPh sb="106" eb="107">
      <t>ムズカ</t>
    </rPh>
    <rPh sb="111" eb="113">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</si>
</sst>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73-4C87-AB49-76F3A149B45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E073-4C87-AB49-76F3A149B45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59.65</c:v>
                </c:pt>
                <c:pt idx="1">
                  <c:v>55.32</c:v>
                </c:pt>
                <c:pt idx="2">
                  <c:v>51.91</c:v>
                </c:pt>
                <c:pt idx="3">
                  <c:v>55.78</c:v>
                </c:pt>
                <c:pt idx="4">
                  <c:v>52.99</c:v>
                </c:pt>
              </c:numCache>
            </c:numRef>
          </c:val>
          <c:extLst>
            <c:ext xmlns:c16="http://schemas.microsoft.com/office/drawing/2014/chart" uri="{C3380CC4-5D6E-409C-BE32-E72D297353CC}">
              <c16:uniqueId val="{00000000-3A4D-48EA-9BAA-E3092B74D15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3A4D-48EA-9BAA-E3092B74D15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71.86</c:v>
                </c:pt>
                <c:pt idx="1">
                  <c:v>76.58</c:v>
                </c:pt>
                <c:pt idx="2">
                  <c:v>80.819999999999993</c:v>
                </c:pt>
                <c:pt idx="3">
                  <c:v>72.72</c:v>
                </c:pt>
                <c:pt idx="4">
                  <c:v>74.38</c:v>
                </c:pt>
              </c:numCache>
            </c:numRef>
          </c:val>
          <c:extLst>
            <c:ext xmlns:c16="http://schemas.microsoft.com/office/drawing/2014/chart" uri="{C3380CC4-5D6E-409C-BE32-E72D297353CC}">
              <c16:uniqueId val="{00000000-1F00-43D1-ACEB-1DAC79E62C6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1F00-43D1-ACEB-1DAC79E62C6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79.849999999999994</c:v>
                </c:pt>
                <c:pt idx="1">
                  <c:v>78.28</c:v>
                </c:pt>
                <c:pt idx="2">
                  <c:v>78.790000000000006</c:v>
                </c:pt>
                <c:pt idx="3">
                  <c:v>77</c:v>
                </c:pt>
                <c:pt idx="4">
                  <c:v>74.650000000000006</c:v>
                </c:pt>
              </c:numCache>
            </c:numRef>
          </c:val>
          <c:extLst>
            <c:ext xmlns:c16="http://schemas.microsoft.com/office/drawing/2014/chart" uri="{C3380CC4-5D6E-409C-BE32-E72D297353CC}">
              <c16:uniqueId val="{00000000-94AA-4C34-AE0E-B0D4AFA4554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94AA-4C34-AE0E-B0D4AFA4554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8-46A7-A12A-84BE2740612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8-46A7-A12A-84BE2740612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DC-4ADD-AD6A-42FADBD2FD4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DC-4ADD-AD6A-42FADBD2FD4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EE-4D91-B33A-2C71337AAA5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EE-4D91-B33A-2C71337AAA5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0-459D-923B-1DE69AC1C0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0-459D-923B-1DE69AC1C0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1130.7</c:v>
                </c:pt>
                <c:pt idx="1">
                  <c:v>1058.71</c:v>
                </c:pt>
                <c:pt idx="2">
                  <c:v>961.85</c:v>
                </c:pt>
                <c:pt idx="3">
                  <c:v>878.05</c:v>
                </c:pt>
                <c:pt idx="4">
                  <c:v>786.76</c:v>
                </c:pt>
              </c:numCache>
            </c:numRef>
          </c:val>
          <c:extLst>
            <c:ext xmlns:c16="http://schemas.microsoft.com/office/drawing/2014/chart" uri="{C3380CC4-5D6E-409C-BE32-E72D297353CC}">
              <c16:uniqueId val="{00000000-260B-4299-B8A6-9D79E4C9232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260B-4299-B8A6-9D79E4C9232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50.35</c:v>
                </c:pt>
                <c:pt idx="1">
                  <c:v>47.59</c:v>
                </c:pt>
                <c:pt idx="2">
                  <c:v>52.08</c:v>
                </c:pt>
                <c:pt idx="3">
                  <c:v>92.34</c:v>
                </c:pt>
                <c:pt idx="4">
                  <c:v>49</c:v>
                </c:pt>
              </c:numCache>
            </c:numRef>
          </c:val>
          <c:extLst>
            <c:ext xmlns:c16="http://schemas.microsoft.com/office/drawing/2014/chart" uri="{C3380CC4-5D6E-409C-BE32-E72D297353CC}">
              <c16:uniqueId val="{00000000-5710-4BC5-849D-061DF67DA63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5710-4BC5-849D-061DF67DA63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339.49</c:v>
                </c:pt>
                <c:pt idx="1">
                  <c:v>361.71</c:v>
                </c:pt>
                <c:pt idx="2">
                  <c:v>332.81</c:v>
                </c:pt>
                <c:pt idx="3">
                  <c:v>190.61</c:v>
                </c:pt>
                <c:pt idx="4">
                  <c:v>361.46</c:v>
                </c:pt>
              </c:numCache>
            </c:numRef>
          </c:val>
          <c:extLst>
            <c:ext xmlns:c16="http://schemas.microsoft.com/office/drawing/2014/chart" uri="{C3380CC4-5D6E-409C-BE32-E72D297353CC}">
              <c16:uniqueId val="{00000000-23F0-49C5-9B85-1F141EFAEE9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23F0-49C5-9B85-1F141EFAEE9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せたな町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7368</v>
      </c>
      <c r="AM8" s="37"/>
      <c r="AN8" s="37"/>
      <c r="AO8" s="37"/>
      <c r="AP8" s="37"/>
      <c r="AQ8" s="37"/>
      <c r="AR8" s="37"/>
      <c r="AS8" s="37"/>
      <c r="AT8" s="38">
        <f>データ!$S$6</f>
        <v>638.67999999999995</v>
      </c>
      <c r="AU8" s="38"/>
      <c r="AV8" s="38"/>
      <c r="AW8" s="38"/>
      <c r="AX8" s="38"/>
      <c r="AY8" s="38"/>
      <c r="AZ8" s="38"/>
      <c r="BA8" s="38"/>
      <c r="BB8" s="38">
        <f>データ!$T$6</f>
        <v>11.54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98.21</v>
      </c>
      <c r="Q10" s="38"/>
      <c r="R10" s="38"/>
      <c r="S10" s="38"/>
      <c r="T10" s="38"/>
      <c r="U10" s="38"/>
      <c r="V10" s="38"/>
      <c r="W10" s="37">
        <f>データ!$Q$6</f>
        <v>3290</v>
      </c>
      <c r="X10" s="37"/>
      <c r="Y10" s="37"/>
      <c r="Z10" s="37"/>
      <c r="AA10" s="37"/>
      <c r="AB10" s="37"/>
      <c r="AC10" s="37"/>
      <c r="AD10" s="2"/>
      <c r="AE10" s="2"/>
      <c r="AF10" s="2"/>
      <c r="AG10" s="2"/>
      <c r="AH10" s="2"/>
      <c r="AI10" s="2"/>
      <c r="AJ10" s="2"/>
      <c r="AK10" s="2"/>
      <c r="AL10" s="37">
        <f>データ!$U$6</f>
        <v>6869</v>
      </c>
      <c r="AM10" s="37"/>
      <c r="AN10" s="37"/>
      <c r="AO10" s="37"/>
      <c r="AP10" s="37"/>
      <c r="AQ10" s="37"/>
      <c r="AR10" s="37"/>
      <c r="AS10" s="37"/>
      <c r="AT10" s="38">
        <f>データ!$V$6</f>
        <v>59.03</v>
      </c>
      <c r="AU10" s="38"/>
      <c r="AV10" s="38"/>
      <c r="AW10" s="38"/>
      <c r="AX10" s="38"/>
      <c r="AY10" s="38"/>
      <c r="AZ10" s="38"/>
      <c r="BA10" s="38"/>
      <c r="BB10" s="38">
        <f>データ!$W$6</f>
        <v>116.36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S0xGPrLI2vmumoRnjrF1MLmm4Sc5McZnC8NO12HPW+vP6RuyGNz3xh/XphDpRg/qUyWUz6gIlAkMT7DwbyXXjw==" saltValue="H5j7LRqX/g6BKvFMCvx0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13714</v>
      </c>
      <c r="D6" s="20">
        <f t="shared" si="3"/>
        <v>47</v>
      </c>
      <c r="E6" s="20">
        <f t="shared" si="3"/>
        <v>1</v>
      </c>
      <c r="F6" s="20">
        <f t="shared" si="3"/>
        <v>0</v>
      </c>
      <c r="G6" s="20">
        <f t="shared" si="3"/>
        <v>0</v>
      </c>
      <c r="H6" s="20" t="str">
        <f t="shared" si="3"/>
        <v>北海道　せたな町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98.21</v>
      </c>
      <c r="Q6" s="21">
        <f t="shared" si="3"/>
        <v>3290</v>
      </c>
      <c r="R6" s="21">
        <f t="shared" si="3"/>
        <v>7368</v>
      </c>
      <c r="S6" s="21">
        <f t="shared" si="3"/>
        <v>638.67999999999995</v>
      </c>
      <c r="T6" s="21">
        <f t="shared" si="3"/>
        <v>11.54</v>
      </c>
      <c r="U6" s="21">
        <f t="shared" si="3"/>
        <v>6869</v>
      </c>
      <c r="V6" s="21">
        <f t="shared" si="3"/>
        <v>59.03</v>
      </c>
      <c r="W6" s="21">
        <f t="shared" si="3"/>
        <v>116.36</v>
      </c>
      <c r="X6" s="22">
        <f>IF(X7="",NA(),X7)</f>
        <v>79.849999999999994</v>
      </c>
      <c r="Y6" s="22">
        <f t="shared" ref="Y6:AG6" si="4">IF(Y7="",NA(),Y7)</f>
        <v>78.28</v>
      </c>
      <c r="Z6" s="22">
        <f t="shared" si="4"/>
        <v>78.790000000000006</v>
      </c>
      <c r="AA6" s="22">
        <f t="shared" si="4"/>
        <v>77</v>
      </c>
      <c r="AB6" s="22">
        <f t="shared" si="4"/>
        <v>74.650000000000006</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1130.7</v>
      </c>
      <c r="BF6" s="22">
        <f t="shared" ref="BF6:BN6" si="7">IF(BF7="",NA(),BF7)</f>
        <v>1058.71</v>
      </c>
      <c r="BG6" s="22">
        <f t="shared" si="7"/>
        <v>961.85</v>
      </c>
      <c r="BH6" s="22">
        <f t="shared" si="7"/>
        <v>878.05</v>
      </c>
      <c r="BI6" s="22">
        <f t="shared" si="7"/>
        <v>786.76</v>
      </c>
      <c r="BJ6" s="22">
        <f t="shared" si="7"/>
        <v>1295.06</v>
      </c>
      <c r="BK6" s="22">
        <f t="shared" si="7"/>
        <v>1168.7</v>
      </c>
      <c r="BL6" s="22">
        <f t="shared" si="7"/>
        <v>1245.46</v>
      </c>
      <c r="BM6" s="22">
        <f t="shared" si="7"/>
        <v>834.1</v>
      </c>
      <c r="BN6" s="22">
        <f t="shared" si="7"/>
        <v>853.42</v>
      </c>
      <c r="BO6" s="21" t="str">
        <f>IF(BO7="","",IF(BO7="-","【-】","【"&amp;SUBSTITUTE(TEXT(BO7,"#,##0.00"),"-","△")&amp;"】"))</f>
        <v>【940.88】</v>
      </c>
      <c r="BP6" s="22">
        <f>IF(BP7="",NA(),BP7)</f>
        <v>50.35</v>
      </c>
      <c r="BQ6" s="22">
        <f t="shared" ref="BQ6:BY6" si="8">IF(BQ7="",NA(),BQ7)</f>
        <v>47.59</v>
      </c>
      <c r="BR6" s="22">
        <f t="shared" si="8"/>
        <v>52.08</v>
      </c>
      <c r="BS6" s="22">
        <f t="shared" si="8"/>
        <v>92.34</v>
      </c>
      <c r="BT6" s="22">
        <f t="shared" si="8"/>
        <v>49</v>
      </c>
      <c r="BU6" s="22">
        <f t="shared" si="8"/>
        <v>53.29</v>
      </c>
      <c r="BV6" s="22">
        <f t="shared" si="8"/>
        <v>53.59</v>
      </c>
      <c r="BW6" s="22">
        <f t="shared" si="8"/>
        <v>51.08</v>
      </c>
      <c r="BX6" s="22">
        <f t="shared" si="8"/>
        <v>64.44</v>
      </c>
      <c r="BY6" s="22">
        <f t="shared" si="8"/>
        <v>60.53</v>
      </c>
      <c r="BZ6" s="21" t="str">
        <f>IF(BZ7="","",IF(BZ7="-","【-】","【"&amp;SUBSTITUTE(TEXT(BZ7,"#,##0.00"),"-","△")&amp;"】"))</f>
        <v>【54.59】</v>
      </c>
      <c r="CA6" s="22">
        <f>IF(CA7="",NA(),CA7)</f>
        <v>339.49</v>
      </c>
      <c r="CB6" s="22">
        <f t="shared" ref="CB6:CJ6" si="9">IF(CB7="",NA(),CB7)</f>
        <v>361.71</v>
      </c>
      <c r="CC6" s="22">
        <f t="shared" si="9"/>
        <v>332.81</v>
      </c>
      <c r="CD6" s="22">
        <f t="shared" si="9"/>
        <v>190.61</v>
      </c>
      <c r="CE6" s="22">
        <f t="shared" si="9"/>
        <v>361.46</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59.65</v>
      </c>
      <c r="CM6" s="22">
        <f t="shared" ref="CM6:CU6" si="10">IF(CM7="",NA(),CM7)</f>
        <v>55.32</v>
      </c>
      <c r="CN6" s="22">
        <f t="shared" si="10"/>
        <v>51.91</v>
      </c>
      <c r="CO6" s="22">
        <f t="shared" si="10"/>
        <v>55.78</v>
      </c>
      <c r="CP6" s="22">
        <f t="shared" si="10"/>
        <v>52.99</v>
      </c>
      <c r="CQ6" s="22">
        <f t="shared" si="10"/>
        <v>56.65</v>
      </c>
      <c r="CR6" s="22">
        <f t="shared" si="10"/>
        <v>56.41</v>
      </c>
      <c r="CS6" s="22">
        <f t="shared" si="10"/>
        <v>54.9</v>
      </c>
      <c r="CT6" s="22">
        <f t="shared" si="10"/>
        <v>55.7</v>
      </c>
      <c r="CU6" s="22">
        <f t="shared" si="10"/>
        <v>54.87</v>
      </c>
      <c r="CV6" s="21" t="str">
        <f>IF(CV7="","",IF(CV7="-","【-】","【"&amp;SUBSTITUTE(TEXT(CV7,"#,##0.00"),"-","△")&amp;"】"))</f>
        <v>【56.42】</v>
      </c>
      <c r="CW6" s="22">
        <f>IF(CW7="",NA(),CW7)</f>
        <v>71.86</v>
      </c>
      <c r="CX6" s="22">
        <f t="shared" ref="CX6:DF6" si="11">IF(CX7="",NA(),CX7)</f>
        <v>76.58</v>
      </c>
      <c r="CY6" s="22">
        <f t="shared" si="11"/>
        <v>80.819999999999993</v>
      </c>
      <c r="CZ6" s="22">
        <f t="shared" si="11"/>
        <v>72.72</v>
      </c>
      <c r="DA6" s="22">
        <f t="shared" si="11"/>
        <v>74.38</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13714</v>
      </c>
      <c r="D7" s="24">
        <v>47</v>
      </c>
      <c r="E7" s="24">
        <v>1</v>
      </c>
      <c r="F7" s="24">
        <v>0</v>
      </c>
      <c r="G7" s="24">
        <v>0</v>
      </c>
      <c r="H7" s="24" t="s">
        <v>96</v>
      </c>
      <c r="I7" s="24" t="s">
        <v>97</v>
      </c>
      <c r="J7" s="24" t="s">
        <v>98</v>
      </c>
      <c r="K7" s="24" t="s">
        <v>99</v>
      </c>
      <c r="L7" s="24" t="s">
        <v>100</v>
      </c>
      <c r="M7" s="24" t="s">
        <v>101</v>
      </c>
      <c r="N7" s="25" t="s">
        <v>102</v>
      </c>
      <c r="O7" s="25" t="s">
        <v>103</v>
      </c>
      <c r="P7" s="25">
        <v>98.21</v>
      </c>
      <c r="Q7" s="25">
        <v>3290</v>
      </c>
      <c r="R7" s="25">
        <v>7368</v>
      </c>
      <c r="S7" s="25">
        <v>638.67999999999995</v>
      </c>
      <c r="T7" s="25">
        <v>11.54</v>
      </c>
      <c r="U7" s="25">
        <v>6869</v>
      </c>
      <c r="V7" s="25">
        <v>59.03</v>
      </c>
      <c r="W7" s="25">
        <v>116.36</v>
      </c>
      <c r="X7" s="25">
        <v>79.849999999999994</v>
      </c>
      <c r="Y7" s="25">
        <v>78.28</v>
      </c>
      <c r="Z7" s="25">
        <v>78.790000000000006</v>
      </c>
      <c r="AA7" s="25">
        <v>77</v>
      </c>
      <c r="AB7" s="25">
        <v>74.650000000000006</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1130.7</v>
      </c>
      <c r="BF7" s="25">
        <v>1058.71</v>
      </c>
      <c r="BG7" s="25">
        <v>961.85</v>
      </c>
      <c r="BH7" s="25">
        <v>878.05</v>
      </c>
      <c r="BI7" s="25">
        <v>786.76</v>
      </c>
      <c r="BJ7" s="25">
        <v>1295.06</v>
      </c>
      <c r="BK7" s="25">
        <v>1168.7</v>
      </c>
      <c r="BL7" s="25">
        <v>1245.46</v>
      </c>
      <c r="BM7" s="25">
        <v>834.1</v>
      </c>
      <c r="BN7" s="25">
        <v>853.42</v>
      </c>
      <c r="BO7" s="25">
        <v>940.88</v>
      </c>
      <c r="BP7" s="25">
        <v>50.35</v>
      </c>
      <c r="BQ7" s="25">
        <v>47.59</v>
      </c>
      <c r="BR7" s="25">
        <v>52.08</v>
      </c>
      <c r="BS7" s="25">
        <v>92.34</v>
      </c>
      <c r="BT7" s="25">
        <v>49</v>
      </c>
      <c r="BU7" s="25">
        <v>53.29</v>
      </c>
      <c r="BV7" s="25">
        <v>53.59</v>
      </c>
      <c r="BW7" s="25">
        <v>51.08</v>
      </c>
      <c r="BX7" s="25">
        <v>64.44</v>
      </c>
      <c r="BY7" s="25">
        <v>60.53</v>
      </c>
      <c r="BZ7" s="25">
        <v>54.59</v>
      </c>
      <c r="CA7" s="25">
        <v>339.49</v>
      </c>
      <c r="CB7" s="25">
        <v>361.71</v>
      </c>
      <c r="CC7" s="25">
        <v>332.81</v>
      </c>
      <c r="CD7" s="25">
        <v>190.61</v>
      </c>
      <c r="CE7" s="25">
        <v>361.46</v>
      </c>
      <c r="CF7" s="25">
        <v>259.02</v>
      </c>
      <c r="CG7" s="25">
        <v>259.79000000000002</v>
      </c>
      <c r="CH7" s="25">
        <v>262.13</v>
      </c>
      <c r="CI7" s="25">
        <v>197.14</v>
      </c>
      <c r="CJ7" s="25">
        <v>210.72</v>
      </c>
      <c r="CK7" s="25">
        <v>301.2</v>
      </c>
      <c r="CL7" s="25">
        <v>59.65</v>
      </c>
      <c r="CM7" s="25">
        <v>55.32</v>
      </c>
      <c r="CN7" s="25">
        <v>51.91</v>
      </c>
      <c r="CO7" s="25">
        <v>55.78</v>
      </c>
      <c r="CP7" s="25">
        <v>52.99</v>
      </c>
      <c r="CQ7" s="25">
        <v>56.65</v>
      </c>
      <c r="CR7" s="25">
        <v>56.41</v>
      </c>
      <c r="CS7" s="25">
        <v>54.9</v>
      </c>
      <c r="CT7" s="25">
        <v>55.7</v>
      </c>
      <c r="CU7" s="25">
        <v>54.87</v>
      </c>
      <c r="CV7" s="25">
        <v>56.42</v>
      </c>
      <c r="CW7" s="25">
        <v>71.86</v>
      </c>
      <c r="CX7" s="25">
        <v>76.58</v>
      </c>
      <c r="CY7" s="25">
        <v>80.819999999999993</v>
      </c>
      <c r="CZ7" s="25">
        <v>72.72</v>
      </c>
      <c r="DA7" s="25">
        <v>74.38</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大野 秀幸</cp:lastModifiedBy>
  <cp:lastPrinted>2023-01-16T08:23:51Z</cp:lastPrinted>
  <dcterms:created xsi:type="dcterms:W3CDTF">2022-12-01T01:07:52Z</dcterms:created>
  <dcterms:modified xsi:type="dcterms:W3CDTF">2023-01-16T08:24:15Z</dcterms:modified>
  <cp:category/>
</cp:coreProperties>
</file>