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Zfs001\fs-setana\01 北檜山区\15 国保病院\08 経営戦略室\11)調査報告\経営比較分析表\R3決算\"/>
    </mc:Choice>
  </mc:AlternateContent>
  <xr:revisionPtr revIDLastSave="0" documentId="8_{8B18FF0A-3FAC-493F-AF7C-132752A33D9E}" xr6:coauthVersionLast="36" xr6:coauthVersionMax="36" xr10:uidLastSave="{00000000-0000-0000-0000-000000000000}"/>
  <workbookProtection workbookAlgorithmName="SHA-512" workbookHashValue="w5rOSjbcLS/57WXe4huL3pxURS3ILpIsvw7xp+dL6aSJbkTYhPWBRfvHhg2WLffidAw4PB78k9+DJ8I2y1NXTQ==" workbookSaltValue="D8ENqQ66+T1LcmAkiPmRdw==" workbookSpinCount="100000" lockStructure="1"/>
  <bookViews>
    <workbookView xWindow="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AD6" i="5"/>
  <c r="AC6" i="5"/>
  <c r="AB6" i="5"/>
  <c r="AA6" i="5"/>
  <c r="Z6" i="5"/>
  <c r="Y6" i="5"/>
  <c r="FZ12" i="4" s="1"/>
  <c r="X6" i="5"/>
  <c r="EG12" i="4" s="1"/>
  <c r="W6" i="5"/>
  <c r="V6" i="5"/>
  <c r="U6" i="5"/>
  <c r="T6" i="5"/>
  <c r="S6" i="5"/>
  <c r="R6" i="5"/>
  <c r="Q6" i="5"/>
  <c r="AU10" i="4" s="1"/>
  <c r="P6" i="5"/>
  <c r="B10" i="4" s="1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E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CN12" i="4"/>
  <c r="AU12" i="4"/>
  <c r="B12" i="4"/>
  <c r="LP10" i="4"/>
  <c r="JW10" i="4"/>
  <c r="ID10" i="4"/>
  <c r="FZ10" i="4"/>
  <c r="EG10" i="4"/>
  <c r="CN10" i="4"/>
  <c r="LP8" i="4"/>
  <c r="JW8" i="4"/>
  <c r="ID8" i="4"/>
  <c r="FZ8" i="4"/>
  <c r="EG8" i="4"/>
  <c r="CN8" i="4"/>
  <c r="AU8" i="4"/>
  <c r="B6" i="4"/>
  <c r="FL54" i="4" l="1"/>
  <c r="HM78" i="4"/>
  <c r="CS78" i="4"/>
  <c r="BX54" i="4"/>
  <c r="BX32" i="4"/>
  <c r="MN54" i="4"/>
  <c r="MH78" i="4"/>
  <c r="FL32" i="4"/>
  <c r="MN32" i="4"/>
  <c r="IZ54" i="4"/>
  <c r="IZ32" i="4"/>
  <c r="C11" i="5"/>
  <c r="D11" i="5"/>
  <c r="E11" i="5"/>
  <c r="B11" i="5"/>
  <c r="DS32" i="4" l="1"/>
  <c r="AN78" i="4"/>
  <c r="AE32" i="4"/>
  <c r="KU54" i="4"/>
  <c r="KU32" i="4"/>
  <c r="FH78" i="4"/>
  <c r="DS54" i="4"/>
  <c r="KC78" i="4"/>
  <c r="HG54" i="4"/>
  <c r="HG32" i="4"/>
  <c r="AE54" i="4"/>
  <c r="JJ78" i="4"/>
  <c r="U78" i="4"/>
  <c r="P54" i="4"/>
  <c r="P32" i="4"/>
  <c r="KF54" i="4"/>
  <c r="KF32" i="4"/>
  <c r="GR54" i="4"/>
  <c r="GR32" i="4"/>
  <c r="EO78" i="4"/>
  <c r="DD54" i="4"/>
  <c r="DD32" i="4"/>
  <c r="GT78" i="4"/>
  <c r="EW54" i="4"/>
  <c r="EW32" i="4"/>
  <c r="BI54" i="4"/>
  <c r="BI32" i="4"/>
  <c r="LY54" i="4"/>
  <c r="LY32" i="4"/>
  <c r="IK54" i="4"/>
  <c r="BZ78" i="4"/>
  <c r="LO78" i="4"/>
  <c r="IK32" i="4"/>
  <c r="LJ32" i="4"/>
  <c r="KV78" i="4"/>
  <c r="HV54" i="4"/>
  <c r="HV32" i="4"/>
  <c r="EH54" i="4"/>
  <c r="EH32" i="4"/>
  <c r="BG78" i="4"/>
  <c r="AT32" i="4"/>
  <c r="GA78" i="4"/>
  <c r="AT54" i="4"/>
  <c r="LJ54" i="4"/>
</calcChain>
</file>

<file path=xl/sharedStrings.xml><?xml version="1.0" encoding="utf-8"?>
<sst xmlns="http://schemas.openxmlformats.org/spreadsheetml/2006/main" count="327" uniqueCount="179">
  <si>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</si>
  <si>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</si>
  <si>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</si>
  <si>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</si>
  <si>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</si>
  <si>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</si>
  <si>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</si>
  <si>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</si>
  <si>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</si>
  <si>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</si>
  <si>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</si>
  <si>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</si>
  <si>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</si>
  <si>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</si>
  <si>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</si>
  <si>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</si>
  <si>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</si>
  <si>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</si>
  <si>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</si>
  <si>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</si>
  <si>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</si>
  <si>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</si>
  <si>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</si>
  <si>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</si>
  <si>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</si>
  <si>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</si>
  <si>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</si>
  <si>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</si>
  <si>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</si>
  <si>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</si>
  <si>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</si>
  <si>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</si>
  <si>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</si>
  <si>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</si>
  <si>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</si>
  <si>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</si>
  <si>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</si>
  <si>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</si>
  <si>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</si>
  <si>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</si>
  <si>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</si>
  <si>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</si>
  <si>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</si>
  <si>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</si>
  <si>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</si>
  <si>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</si>
  <si>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</si>
  <si>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</si>
  <si>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</si>
  <si>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</si>
  <si>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</si>
  <si>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</si>
  <si>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</si>
  <si>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</si>
  <si>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</si>
  <si>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</si>
  <si>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</si>
  <si>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</si>
  <si>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</si>
  <si>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</si>
  <si>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</si>
  <si>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</si>
  <si>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</si>
  <si>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</si>
  <si>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</si>
  <si>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</si>
  <si>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</si>
  <si>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</si>
  <si>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</si>
  <si>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</si>
  <si>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</si>
  <si>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</si>
  <si>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</si>
  <si>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</si>
  <si>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</si>
  <si>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</si>
  <si>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</si>
  <si>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</si>
  <si>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</si>
  <si>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</si>
  <si>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</si>
  <si>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</si>
  <si>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</si>
  <si>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</si>
  <si>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</si>
  <si>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</si>
  <si>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</si>
  <si>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</si>
  <si>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</si>
  <si>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</si>
  <si>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</si>
  <si>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</si>
  <si>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</si>
  <si>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</si>
  <si>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</si>
  <si>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</si>
  <si>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</si>
  <si>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</si>
  <si>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</si>
  <si>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</si>
  <si>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</si>
  <si>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</si>
  <si>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</si>
  <si>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</si>
  <si>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</si>
  <si>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</si>
  <si>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</si>
  <si>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</si>
  <si>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</si>
  <si>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</si>
  <si>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</si>
  <si>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</si>
  <si>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</si>
  <si>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</si>
  <si>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</si>
  <si>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</si>
  <si>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</si>
  <si>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</si>
  <si>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</si>
  <si>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</si>
  <si>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</si>
  <si>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</si>
  <si>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</si>
  <si>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</si>
  <si>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</si>
  <si>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</si>
  <si>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</si>
  <si>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</si>
  <si>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</si>
  <si>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</si>
  <si>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</si>
  <si>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</si>
  <si>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</si>
  <si>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</si>
  <si>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</si>
  <si>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</si>
  <si>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</si>
  <si>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</si>
  <si>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</si>
  <si>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</si>
  <si>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</si>
  <si>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</si>
  <si>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</si>
  <si>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</si>
  <si>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</si>
  <si>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</si>
  <si>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</si>
  <si>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</si>
  <si>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</si>
  <si>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</si>
  <si>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</si>
  <si>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</si>
  <si>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</si>
  <si>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</si>
  <si>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</si>
  <si>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</si>
  <si>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</si>
  <si>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</si>
  <si>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せたな町</t>
  </si>
  <si>
    <t>せたな町立国保病院（病院事業分）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</si>
  <si>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</si>
  <si>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</si>
  <si>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</si>
  <si>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</si>
  <si>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</si>
  <si>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</si>
  <si>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</si>
  <si>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</si>
  <si>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</si>
  <si>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</si>
  <si>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</si>
  <si>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</si>
  <si>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</si>
  <si>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</si>
  <si>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</si>
  <si>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・一次医療の提供
・民間医療機関との連携
・二次、三次医療機関との連携
・救急告示病院
　（24時間365日救急患者の受け入れ）
・新型コロナウイルスに対応する発熱外来や病床
　の確保</t>
    <phoneticPr fontId="5"/>
  </si>
  <si>
    <t>・経常収支の黒字については、国からの交付金や
　一般会計繰入金を含めた数値であることから、
　引き続き経営改善に取り組んでいく必要があり
　ます。
・病床機能については、地域包括ケア病床へ転換
  した結果、入院単価は上昇していますが、新型
　コロナが大きく影響し、病床利用率は過去最低
　の水準にまで落ち込んでいます。　
・地域の人口減や新型コロナウイルスの影響もあ
　り、患者数は減少傾向にあることから、経営改
　善に向けて、経営強化プランの策定をすすめて
　いるところです。</t>
    <rPh sb="106" eb="108">
      <t>タンカ</t>
    </rPh>
    <rPh sb="109" eb="111">
      <t>ジョウショウ</t>
    </rPh>
    <rPh sb="118" eb="120">
      <t>シンガタ</t>
    </rPh>
    <rPh sb="126" eb="127">
      <t>オオ</t>
    </rPh>
    <rPh sb="129" eb="131">
      <t>エイキョウ</t>
    </rPh>
    <rPh sb="133" eb="135">
      <t>ビョウショウ</t>
    </rPh>
    <rPh sb="141" eb="143">
      <t>サイテイ</t>
    </rPh>
    <rPh sb="146" eb="148">
      <t>スイジュン</t>
    </rPh>
    <rPh sb="151" eb="152">
      <t>オ</t>
    </rPh>
    <rPh sb="153" eb="154">
      <t>コ</t>
    </rPh>
    <rPh sb="163" eb="165">
      <t>チイキ</t>
    </rPh>
    <rPh sb="166" eb="169">
      <t>ジンコウゲン</t>
    </rPh>
    <rPh sb="204" eb="206">
      <t>ケイエイ</t>
    </rPh>
    <rPh sb="211" eb="212">
      <t>ム</t>
    </rPh>
    <rPh sb="215" eb="217">
      <t>ケイエイ</t>
    </rPh>
    <rPh sb="217" eb="219">
      <t>キョウカ</t>
    </rPh>
    <rPh sb="223" eb="225">
      <t>サクテイ</t>
    </rPh>
    <phoneticPr fontId="5"/>
  </si>
  <si>
    <t>・有形固定資産減価償却率の増加傾向については
　建築から48年目を迎える町立国保病院本体施設
　が主な要因となっており、当該施設については
　療養環境や防災機能の面から建替えの検討が必
　要となっています。このため、建替えに向けた
　基本構想・基本計画の策定をすすめています。
・器械備品については、国や道の補助制度を活用
　しながら、更新を図っていますが、過度な設備
　投資は経営の悪化に繋がることから、計画的な
　医療機器の更新に努めています。</t>
    <phoneticPr fontId="5"/>
  </si>
  <si>
    <t>・経営比較分析表については、せたな町立国保病
　院のほか、瀬棚診療所と大成診療所を加えた１
　病院２診療所の経営比較分析表となっていま
　す。
・人口減少に加え新型コロナの影響に伴う患者数
　の減少や、医療スタッフの確保、一般会計から
　の繰入れが困難になっていく背景に加え、老朽
　化したせたな町立国保病院の建替えに関する検
　討など、課題は山積していますが、継続して安
　定した地域医療を提供していくためには、健全
　な病院運営が不可欠であることから、引き続
　き、経営の効率化や改善に取り組んでいきま
　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</si>
</sst>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30.5</c:v>
                </c:pt>
                <c:pt idx="2">
                  <c:v>32.1</c:v>
                </c:pt>
                <c:pt idx="3">
                  <c:v>51.8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1-4FA0-B0C9-0C194B9D7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66.900000000000006</c:v>
                </c:pt>
                <c:pt idx="2">
                  <c:v>66.099999999999994</c:v>
                </c:pt>
                <c:pt idx="3">
                  <c:v>62.3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C1-4FA0-B0C9-0C194B9D7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7648</c:v>
                </c:pt>
                <c:pt idx="1">
                  <c:v>7590</c:v>
                </c:pt>
                <c:pt idx="2">
                  <c:v>7857</c:v>
                </c:pt>
                <c:pt idx="3">
                  <c:v>8429</c:v>
                </c:pt>
                <c:pt idx="4">
                  <c:v>8960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C-4D71-A5A4-33C534CD2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8852</c:v>
                </c:pt>
                <c:pt idx="1">
                  <c:v>9060</c:v>
                </c:pt>
                <c:pt idx="2">
                  <c:v>9135</c:v>
                </c:pt>
                <c:pt idx="3">
                  <c:v>9509</c:v>
                </c:pt>
                <c:pt idx="4">
                  <c:v>9548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C-4D71-A5A4-33C534CD2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23661</c:v>
                </c:pt>
                <c:pt idx="1">
                  <c:v>26977</c:v>
                </c:pt>
                <c:pt idx="2">
                  <c:v>27351</c:v>
                </c:pt>
                <c:pt idx="3">
                  <c:v>29410</c:v>
                </c:pt>
                <c:pt idx="4">
                  <c:v>33200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A-43BD-ACC2-1384A0709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25249</c:v>
                </c:pt>
                <c:pt idx="1">
                  <c:v>25711</c:v>
                </c:pt>
                <c:pt idx="2">
                  <c:v>26415</c:v>
                </c:pt>
                <c:pt idx="3">
                  <c:v>27227</c:v>
                </c:pt>
                <c:pt idx="4">
                  <c:v>28176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A-43BD-ACC2-1384A0709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6-40F1-BCA1-FC14E5764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114.4</c:v>
                </c:pt>
                <c:pt idx="1">
                  <c:v>117</c:v>
                </c:pt>
                <c:pt idx="2">
                  <c:v>118.8</c:v>
                </c:pt>
                <c:pt idx="3">
                  <c:v>136</c:v>
                </c:pt>
                <c:pt idx="4">
                  <c:v>131.30000000000001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6-40F1-BCA1-FC14E5764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63.5</c:v>
                </c:pt>
                <c:pt idx="2">
                  <c:v>64.400000000000006</c:v>
                </c:pt>
                <c:pt idx="3">
                  <c:v>79.099999999999994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6-4364-BA1E-9674B9786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77</c:v>
                </c:pt>
                <c:pt idx="2">
                  <c:v>77.099999999999994</c:v>
                </c:pt>
                <c:pt idx="3">
                  <c:v>73.8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6-4364-BA1E-9674B9786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101.9</c:v>
                </c:pt>
                <c:pt idx="2">
                  <c:v>101.3</c:v>
                </c:pt>
                <c:pt idx="3">
                  <c:v>104.2</c:v>
                </c:pt>
                <c:pt idx="4">
                  <c:v>106.7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C-4127-AF19-9885AFA13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97.5</c:v>
                </c:pt>
                <c:pt idx="2">
                  <c:v>97.7</c:v>
                </c:pt>
                <c:pt idx="3">
                  <c:v>100.7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C-4127-AF19-9885AFA13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60.8</c:v>
                </c:pt>
                <c:pt idx="1">
                  <c:v>61.5</c:v>
                </c:pt>
                <c:pt idx="2">
                  <c:v>63.1</c:v>
                </c:pt>
                <c:pt idx="3">
                  <c:v>65.3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7-47FC-8F5B-4270274B0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53.8</c:v>
                </c:pt>
                <c:pt idx="1">
                  <c:v>56.1</c:v>
                </c:pt>
                <c:pt idx="2">
                  <c:v>56.4</c:v>
                </c:pt>
                <c:pt idx="3">
                  <c:v>56.9</c:v>
                </c:pt>
                <c:pt idx="4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7-47FC-8F5B-4270274B0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70</c:v>
                </c:pt>
                <c:pt idx="2">
                  <c:v>72.599999999999994</c:v>
                </c:pt>
                <c:pt idx="3">
                  <c:v>74.8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7-42B2-BCF0-0B6B2AB05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73.2</c:v>
                </c:pt>
                <c:pt idx="2">
                  <c:v>73.400000000000006</c:v>
                </c:pt>
                <c:pt idx="3">
                  <c:v>72.5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67-42B2-BCF0-0B6B2AB05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25051000</c:v>
                </c:pt>
                <c:pt idx="1">
                  <c:v>25743351</c:v>
                </c:pt>
                <c:pt idx="2">
                  <c:v>25160186</c:v>
                </c:pt>
                <c:pt idx="3">
                  <c:v>40623700</c:v>
                </c:pt>
                <c:pt idx="4">
                  <c:v>40876467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C-477F-A86D-E7A5BC1C5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38480542</c:v>
                </c:pt>
                <c:pt idx="1">
                  <c:v>38744035</c:v>
                </c:pt>
                <c:pt idx="2">
                  <c:v>40117620</c:v>
                </c:pt>
                <c:pt idx="3">
                  <c:v>42330999</c:v>
                </c:pt>
                <c:pt idx="4">
                  <c:v>43068047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C-477F-A86D-E7A5BC1C5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17.5</c:v>
                </c:pt>
                <c:pt idx="2">
                  <c:v>18.3</c:v>
                </c:pt>
                <c:pt idx="3">
                  <c:v>13.9</c:v>
                </c:pt>
                <c:pt idx="4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4-405C-AC05-F47722A48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</c:v>
                </c:pt>
                <c:pt idx="1">
                  <c:v>16.5</c:v>
                </c:pt>
                <c:pt idx="2">
                  <c:v>16</c:v>
                </c:pt>
                <c:pt idx="3">
                  <c:v>15.7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4-405C-AC05-F47722A48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100.4</c:v>
                </c:pt>
                <c:pt idx="2">
                  <c:v>92.5</c:v>
                </c:pt>
                <c:pt idx="3">
                  <c:v>74.900000000000006</c:v>
                </c:pt>
                <c:pt idx="4">
                  <c:v>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4-455E-82AC-1C246CFBB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70.3</c:v>
                </c:pt>
                <c:pt idx="1">
                  <c:v>71.099999999999994</c:v>
                </c:pt>
                <c:pt idx="2">
                  <c:v>72</c:v>
                </c:pt>
                <c:pt idx="3">
                  <c:v>77.7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D4-455E-82AC-1C246CFBB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GL1" zoomScaleNormal="100" zoomScaleSheetLayoutView="70" workbookViewId="0">
      <selection activeCell="NY77" sqref="NY7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北海道せたな町　せたな町立国保病院（病院事業分）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46" t="s">
        <v>9</v>
      </c>
      <c r="NK7" s="147"/>
      <c r="NL7" s="147"/>
      <c r="NM7" s="147"/>
      <c r="NN7" s="147"/>
      <c r="NO7" s="147"/>
      <c r="NP7" s="147"/>
      <c r="NQ7" s="147"/>
      <c r="NR7" s="147"/>
      <c r="NS7" s="147"/>
      <c r="NT7" s="147"/>
      <c r="NU7" s="147"/>
      <c r="NV7" s="147"/>
      <c r="NW7" s="148"/>
      <c r="NX7" s="3"/>
    </row>
    <row r="8" spans="1:388" ht="18.75" customHeight="1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50床以上～100床未満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60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データ!AA6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9" t="s">
        <v>10</v>
      </c>
      <c r="NK8" s="150"/>
      <c r="NL8" s="142" t="s">
        <v>11</v>
      </c>
      <c r="NM8" s="142"/>
      <c r="NN8" s="142"/>
      <c r="NO8" s="142"/>
      <c r="NP8" s="142"/>
      <c r="NQ8" s="142"/>
      <c r="NR8" s="142"/>
      <c r="NS8" s="142"/>
      <c r="NT8" s="142"/>
      <c r="NU8" s="142"/>
      <c r="NV8" s="142"/>
      <c r="NW8" s="143"/>
      <c r="NX8" s="3"/>
    </row>
    <row r="9" spans="1:388" ht="18.75" customHeight="1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4" t="s">
        <v>20</v>
      </c>
      <c r="NK9" s="145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8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 t="str">
        <f>データ!AC6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60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40" t="s">
        <v>22</v>
      </c>
      <c r="NK10" s="141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9">
        <f>データ!U6</f>
        <v>7368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4331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第２種該当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-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45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45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6" t="s">
        <v>43</v>
      </c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6"/>
      <c r="NX20" s="106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7"/>
      <c r="NK21" s="107"/>
      <c r="NL21" s="107"/>
      <c r="NM21" s="107"/>
      <c r="NN21" s="107"/>
      <c r="NO21" s="107"/>
      <c r="NP21" s="107"/>
      <c r="NQ21" s="107"/>
      <c r="NR21" s="107"/>
      <c r="NS21" s="107"/>
      <c r="NT21" s="107"/>
      <c r="NU21" s="107"/>
      <c r="NV21" s="107"/>
      <c r="NW21" s="107"/>
      <c r="NX21" s="107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175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0"/>
      <c r="NK23" s="101"/>
      <c r="NL23" s="101"/>
      <c r="NM23" s="101"/>
      <c r="NN23" s="101"/>
      <c r="NO23" s="101"/>
      <c r="NP23" s="101"/>
      <c r="NQ23" s="101"/>
      <c r="NR23" s="101"/>
      <c r="NS23" s="101"/>
      <c r="NT23" s="101"/>
      <c r="NU23" s="101"/>
      <c r="NV23" s="101"/>
      <c r="NW23" s="101"/>
      <c r="NX23" s="102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0"/>
      <c r="NK24" s="101"/>
      <c r="NL24" s="101"/>
      <c r="NM24" s="101"/>
      <c r="NN24" s="101"/>
      <c r="NO24" s="101"/>
      <c r="NP24" s="101"/>
      <c r="NQ24" s="101"/>
      <c r="NR24" s="101"/>
      <c r="NS24" s="101"/>
      <c r="NT24" s="101"/>
      <c r="NU24" s="101"/>
      <c r="NV24" s="101"/>
      <c r="NW24" s="101"/>
      <c r="NX24" s="102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0"/>
      <c r="NK25" s="101"/>
      <c r="NL25" s="101"/>
      <c r="NM25" s="101"/>
      <c r="NN25" s="101"/>
      <c r="NO25" s="101"/>
      <c r="NP25" s="101"/>
      <c r="NQ25" s="101"/>
      <c r="NR25" s="101"/>
      <c r="NS25" s="101"/>
      <c r="NT25" s="101"/>
      <c r="NU25" s="101"/>
      <c r="NV25" s="101"/>
      <c r="NW25" s="101"/>
      <c r="NX25" s="102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0"/>
      <c r="NK26" s="101"/>
      <c r="NL26" s="101"/>
      <c r="NM26" s="101"/>
      <c r="NN26" s="101"/>
      <c r="NO26" s="101"/>
      <c r="NP26" s="101"/>
      <c r="NQ26" s="101"/>
      <c r="NR26" s="101"/>
      <c r="NS26" s="101"/>
      <c r="NT26" s="101"/>
      <c r="NU26" s="101"/>
      <c r="NV26" s="101"/>
      <c r="NW26" s="101"/>
      <c r="NX26" s="102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0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2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0"/>
      <c r="NK28" s="101"/>
      <c r="NL28" s="101"/>
      <c r="NM28" s="101"/>
      <c r="NN28" s="101"/>
      <c r="NO28" s="101"/>
      <c r="NP28" s="101"/>
      <c r="NQ28" s="101"/>
      <c r="NR28" s="101"/>
      <c r="NS28" s="101"/>
      <c r="NT28" s="101"/>
      <c r="NU28" s="101"/>
      <c r="NV28" s="101"/>
      <c r="NW28" s="101"/>
      <c r="NX28" s="102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0"/>
      <c r="NK29" s="101"/>
      <c r="NL29" s="101"/>
      <c r="NM29" s="101"/>
      <c r="NN29" s="101"/>
      <c r="NO29" s="101"/>
      <c r="NP29" s="101"/>
      <c r="NQ29" s="101"/>
      <c r="NR29" s="101"/>
      <c r="NS29" s="101"/>
      <c r="NT29" s="101"/>
      <c r="NU29" s="101"/>
      <c r="NV29" s="101"/>
      <c r="NW29" s="101"/>
      <c r="NX29" s="102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0"/>
      <c r="NK30" s="101"/>
      <c r="NL30" s="101"/>
      <c r="NM30" s="101"/>
      <c r="NN30" s="101"/>
      <c r="NO30" s="101"/>
      <c r="NP30" s="101"/>
      <c r="NQ30" s="101"/>
      <c r="NR30" s="101"/>
      <c r="NS30" s="101"/>
      <c r="NT30" s="101"/>
      <c r="NU30" s="101"/>
      <c r="NV30" s="101"/>
      <c r="NW30" s="101"/>
      <c r="NX30" s="102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0"/>
      <c r="NK31" s="101"/>
      <c r="NL31" s="101"/>
      <c r="NM31" s="101"/>
      <c r="NN31" s="101"/>
      <c r="NO31" s="101"/>
      <c r="NP31" s="101"/>
      <c r="NQ31" s="101"/>
      <c r="NR31" s="101"/>
      <c r="NS31" s="101"/>
      <c r="NT31" s="101"/>
      <c r="NU31" s="101"/>
      <c r="NV31" s="101"/>
      <c r="NW31" s="101"/>
      <c r="NX31" s="102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0"/>
      <c r="NK32" s="101"/>
      <c r="NL32" s="101"/>
      <c r="NM32" s="101"/>
      <c r="NN32" s="101"/>
      <c r="NO32" s="101"/>
      <c r="NP32" s="101"/>
      <c r="NQ32" s="101"/>
      <c r="NR32" s="101"/>
      <c r="NS32" s="101"/>
      <c r="NT32" s="101"/>
      <c r="NU32" s="101"/>
      <c r="NV32" s="101"/>
      <c r="NW32" s="101"/>
      <c r="NX32" s="102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101.2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101.9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101.3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104.2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106.7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70.400000000000006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63.5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64.400000000000006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79.099999999999994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63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1.2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0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0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0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0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51.2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30.5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32.1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51.8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37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0"/>
      <c r="NK33" s="101"/>
      <c r="NL33" s="101"/>
      <c r="NM33" s="101"/>
      <c r="NN33" s="101"/>
      <c r="NO33" s="101"/>
      <c r="NP33" s="101"/>
      <c r="NQ33" s="101"/>
      <c r="NR33" s="101"/>
      <c r="NS33" s="101"/>
      <c r="NT33" s="101"/>
      <c r="NU33" s="101"/>
      <c r="NV33" s="101"/>
      <c r="NW33" s="101"/>
      <c r="NX33" s="102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98.2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97.5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97.7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100.7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103.6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78.099999999999994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77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77.099999999999994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73.8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75.5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114.4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117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118.8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136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131.30000000000001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67.900000000000006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66.900000000000006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66.099999999999994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62.3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62.1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6" t="s">
        <v>61</v>
      </c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6"/>
      <c r="NX35" s="106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7"/>
      <c r="NK36" s="107"/>
      <c r="NL36" s="107"/>
      <c r="NM36" s="107"/>
      <c r="NN36" s="107"/>
      <c r="NO36" s="107"/>
      <c r="NP36" s="107"/>
      <c r="NQ36" s="107"/>
      <c r="NR36" s="107"/>
      <c r="NS36" s="107"/>
      <c r="NT36" s="107"/>
      <c r="NU36" s="107"/>
      <c r="NV36" s="107"/>
      <c r="NW36" s="107"/>
      <c r="NX36" s="107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0" t="s">
        <v>176</v>
      </c>
      <c r="NK39" s="101"/>
      <c r="NL39" s="101"/>
      <c r="NM39" s="101"/>
      <c r="NN39" s="101"/>
      <c r="NO39" s="101"/>
      <c r="NP39" s="101"/>
      <c r="NQ39" s="101"/>
      <c r="NR39" s="101"/>
      <c r="NS39" s="101"/>
      <c r="NT39" s="101"/>
      <c r="NU39" s="101"/>
      <c r="NV39" s="101"/>
      <c r="NW39" s="101"/>
      <c r="NX39" s="102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0"/>
      <c r="NK40" s="101"/>
      <c r="NL40" s="101"/>
      <c r="NM40" s="101"/>
      <c r="NN40" s="101"/>
      <c r="NO40" s="101"/>
      <c r="NP40" s="101"/>
      <c r="NQ40" s="101"/>
      <c r="NR40" s="101"/>
      <c r="NS40" s="101"/>
      <c r="NT40" s="101"/>
      <c r="NU40" s="101"/>
      <c r="NV40" s="101"/>
      <c r="NW40" s="101"/>
      <c r="NX40" s="102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0"/>
      <c r="NK41" s="101"/>
      <c r="NL41" s="101"/>
      <c r="NM41" s="101"/>
      <c r="NN41" s="101"/>
      <c r="NO41" s="101"/>
      <c r="NP41" s="101"/>
      <c r="NQ41" s="101"/>
      <c r="NR41" s="101"/>
      <c r="NS41" s="101"/>
      <c r="NT41" s="101"/>
      <c r="NU41" s="101"/>
      <c r="NV41" s="101"/>
      <c r="NW41" s="101"/>
      <c r="NX41" s="102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0"/>
      <c r="NK42" s="101"/>
      <c r="NL42" s="101"/>
      <c r="NM42" s="101"/>
      <c r="NN42" s="101"/>
      <c r="NO42" s="101"/>
      <c r="NP42" s="101"/>
      <c r="NQ42" s="101"/>
      <c r="NR42" s="101"/>
      <c r="NS42" s="101"/>
      <c r="NT42" s="101"/>
      <c r="NU42" s="101"/>
      <c r="NV42" s="101"/>
      <c r="NW42" s="101"/>
      <c r="NX42" s="102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0"/>
      <c r="NK43" s="101"/>
      <c r="NL43" s="101"/>
      <c r="NM43" s="101"/>
      <c r="NN43" s="101"/>
      <c r="NO43" s="101"/>
      <c r="NP43" s="101"/>
      <c r="NQ43" s="101"/>
      <c r="NR43" s="101"/>
      <c r="NS43" s="101"/>
      <c r="NT43" s="101"/>
      <c r="NU43" s="101"/>
      <c r="NV43" s="101"/>
      <c r="NW43" s="101"/>
      <c r="NX43" s="102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0"/>
      <c r="NK44" s="101"/>
      <c r="NL44" s="101"/>
      <c r="NM44" s="101"/>
      <c r="NN44" s="101"/>
      <c r="NO44" s="101"/>
      <c r="NP44" s="101"/>
      <c r="NQ44" s="101"/>
      <c r="NR44" s="101"/>
      <c r="NS44" s="101"/>
      <c r="NT44" s="101"/>
      <c r="NU44" s="101"/>
      <c r="NV44" s="101"/>
      <c r="NW44" s="101"/>
      <c r="NX44" s="102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0"/>
      <c r="NK45" s="101"/>
      <c r="NL45" s="101"/>
      <c r="NM45" s="101"/>
      <c r="NN45" s="101"/>
      <c r="NO45" s="101"/>
      <c r="NP45" s="101"/>
      <c r="NQ45" s="101"/>
      <c r="NR45" s="101"/>
      <c r="NS45" s="101"/>
      <c r="NT45" s="101"/>
      <c r="NU45" s="101"/>
      <c r="NV45" s="101"/>
      <c r="NW45" s="101"/>
      <c r="NX45" s="102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0"/>
      <c r="NK46" s="101"/>
      <c r="NL46" s="101"/>
      <c r="NM46" s="101"/>
      <c r="NN46" s="101"/>
      <c r="NO46" s="101"/>
      <c r="NP46" s="101"/>
      <c r="NQ46" s="101"/>
      <c r="NR46" s="101"/>
      <c r="NS46" s="101"/>
      <c r="NT46" s="101"/>
      <c r="NU46" s="101"/>
      <c r="NV46" s="101"/>
      <c r="NW46" s="101"/>
      <c r="NX46" s="102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0"/>
      <c r="NK47" s="101"/>
      <c r="NL47" s="101"/>
      <c r="NM47" s="101"/>
      <c r="NN47" s="101"/>
      <c r="NO47" s="101"/>
      <c r="NP47" s="101"/>
      <c r="NQ47" s="101"/>
      <c r="NR47" s="101"/>
      <c r="NS47" s="101"/>
      <c r="NT47" s="101"/>
      <c r="NU47" s="101"/>
      <c r="NV47" s="101"/>
      <c r="NW47" s="101"/>
      <c r="NX47" s="102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0"/>
      <c r="NK48" s="101"/>
      <c r="NL48" s="101"/>
      <c r="NM48" s="101"/>
      <c r="NN48" s="101"/>
      <c r="NO48" s="101"/>
      <c r="NP48" s="101"/>
      <c r="NQ48" s="101"/>
      <c r="NR48" s="101"/>
      <c r="NS48" s="101"/>
      <c r="NT48" s="101"/>
      <c r="NU48" s="101"/>
      <c r="NV48" s="101"/>
      <c r="NW48" s="101"/>
      <c r="NX48" s="102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0"/>
      <c r="NK49" s="101"/>
      <c r="NL49" s="101"/>
      <c r="NM49" s="101"/>
      <c r="NN49" s="101"/>
      <c r="NO49" s="101"/>
      <c r="NP49" s="101"/>
      <c r="NQ49" s="101"/>
      <c r="NR49" s="101"/>
      <c r="NS49" s="101"/>
      <c r="NT49" s="101"/>
      <c r="NU49" s="101"/>
      <c r="NV49" s="101"/>
      <c r="NW49" s="101"/>
      <c r="NX49" s="102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0"/>
      <c r="NK50" s="101"/>
      <c r="NL50" s="101"/>
      <c r="NM50" s="101"/>
      <c r="NN50" s="101"/>
      <c r="NO50" s="101"/>
      <c r="NP50" s="101"/>
      <c r="NQ50" s="101"/>
      <c r="NR50" s="101"/>
      <c r="NS50" s="101"/>
      <c r="NT50" s="101"/>
      <c r="NU50" s="101"/>
      <c r="NV50" s="101"/>
      <c r="NW50" s="101"/>
      <c r="NX50" s="102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0" t="s">
        <v>177</v>
      </c>
      <c r="NK54" s="101"/>
      <c r="NL54" s="101"/>
      <c r="NM54" s="101"/>
      <c r="NN54" s="101"/>
      <c r="NO54" s="101"/>
      <c r="NP54" s="101"/>
      <c r="NQ54" s="101"/>
      <c r="NR54" s="101"/>
      <c r="NS54" s="101"/>
      <c r="NT54" s="101"/>
      <c r="NU54" s="101"/>
      <c r="NV54" s="101"/>
      <c r="NW54" s="101"/>
      <c r="NX54" s="102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23661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26977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27351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29410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33200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7648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7590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7857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8429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8960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89.6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100.4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92.5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74.900000000000006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96.6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17.100000000000001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17.5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18.3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13.9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16.899999999999999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0"/>
      <c r="NK55" s="101"/>
      <c r="NL55" s="101"/>
      <c r="NM55" s="101"/>
      <c r="NN55" s="101"/>
      <c r="NO55" s="101"/>
      <c r="NP55" s="101"/>
      <c r="NQ55" s="101"/>
      <c r="NR55" s="101"/>
      <c r="NS55" s="101"/>
      <c r="NT55" s="101"/>
      <c r="NU55" s="101"/>
      <c r="NV55" s="101"/>
      <c r="NW55" s="101"/>
      <c r="NX55" s="102"/>
    </row>
    <row r="56" spans="1:393" ht="13.5" customHeight="1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25249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25711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26415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27227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28176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8852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9060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9135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9509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9548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70.3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71.099999999999994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72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77.7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75.7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17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16.5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16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15.7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14.6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0"/>
      <c r="NK56" s="101"/>
      <c r="NL56" s="101"/>
      <c r="NM56" s="101"/>
      <c r="NN56" s="101"/>
      <c r="NO56" s="101"/>
      <c r="NP56" s="101"/>
      <c r="NQ56" s="101"/>
      <c r="NR56" s="101"/>
      <c r="NS56" s="101"/>
      <c r="NT56" s="101"/>
      <c r="NU56" s="101"/>
      <c r="NV56" s="101"/>
      <c r="NW56" s="101"/>
      <c r="NX56" s="102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0"/>
      <c r="NK57" s="101"/>
      <c r="NL57" s="101"/>
      <c r="NM57" s="101"/>
      <c r="NN57" s="101"/>
      <c r="NO57" s="101"/>
      <c r="NP57" s="101"/>
      <c r="NQ57" s="101"/>
      <c r="NR57" s="101"/>
      <c r="NS57" s="101"/>
      <c r="NT57" s="101"/>
      <c r="NU57" s="101"/>
      <c r="NV57" s="101"/>
      <c r="NW57" s="101"/>
      <c r="NX57" s="102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0"/>
      <c r="NK58" s="101"/>
      <c r="NL58" s="101"/>
      <c r="NM58" s="101"/>
      <c r="NN58" s="101"/>
      <c r="NO58" s="101"/>
      <c r="NP58" s="101"/>
      <c r="NQ58" s="101"/>
      <c r="NR58" s="101"/>
      <c r="NS58" s="101"/>
      <c r="NT58" s="101"/>
      <c r="NU58" s="101"/>
      <c r="NV58" s="101"/>
      <c r="NW58" s="101"/>
      <c r="NX58" s="102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0"/>
      <c r="NK59" s="101"/>
      <c r="NL59" s="101"/>
      <c r="NM59" s="101"/>
      <c r="NN59" s="101"/>
      <c r="NO59" s="101"/>
      <c r="NP59" s="101"/>
      <c r="NQ59" s="101"/>
      <c r="NR59" s="101"/>
      <c r="NS59" s="101"/>
      <c r="NT59" s="101"/>
      <c r="NU59" s="101"/>
      <c r="NV59" s="101"/>
      <c r="NW59" s="101"/>
      <c r="NX59" s="102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0"/>
      <c r="NK60" s="101"/>
      <c r="NL60" s="101"/>
      <c r="NM60" s="101"/>
      <c r="NN60" s="101"/>
      <c r="NO60" s="101"/>
      <c r="NP60" s="101"/>
      <c r="NQ60" s="101"/>
      <c r="NR60" s="101"/>
      <c r="NS60" s="101"/>
      <c r="NT60" s="101"/>
      <c r="NU60" s="101"/>
      <c r="NV60" s="101"/>
      <c r="NW60" s="101"/>
      <c r="NX60" s="102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0"/>
      <c r="NK61" s="101"/>
      <c r="NL61" s="101"/>
      <c r="NM61" s="101"/>
      <c r="NN61" s="101"/>
      <c r="NO61" s="101"/>
      <c r="NP61" s="101"/>
      <c r="NQ61" s="101"/>
      <c r="NR61" s="101"/>
      <c r="NS61" s="101"/>
      <c r="NT61" s="101"/>
      <c r="NU61" s="101"/>
      <c r="NV61" s="101"/>
      <c r="NW61" s="101"/>
      <c r="NX61" s="102"/>
    </row>
    <row r="62" spans="1:393" ht="13.5" customHeight="1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0"/>
      <c r="NK62" s="101"/>
      <c r="NL62" s="101"/>
      <c r="NM62" s="101"/>
      <c r="NN62" s="101"/>
      <c r="NO62" s="101"/>
      <c r="NP62" s="101"/>
      <c r="NQ62" s="101"/>
      <c r="NR62" s="101"/>
      <c r="NS62" s="101"/>
      <c r="NT62" s="101"/>
      <c r="NU62" s="101"/>
      <c r="NV62" s="101"/>
      <c r="NW62" s="101"/>
      <c r="NX62" s="102"/>
    </row>
    <row r="63" spans="1:393" ht="13.5" customHeight="1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0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2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0"/>
      <c r="NK64" s="101"/>
      <c r="NL64" s="101"/>
      <c r="NM64" s="101"/>
      <c r="NN64" s="101"/>
      <c r="NO64" s="101"/>
      <c r="NP64" s="101"/>
      <c r="NQ64" s="101"/>
      <c r="NR64" s="101"/>
      <c r="NS64" s="101"/>
      <c r="NT64" s="101"/>
      <c r="NU64" s="101"/>
      <c r="NV64" s="101"/>
      <c r="NW64" s="101"/>
      <c r="NX64" s="102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0"/>
      <c r="NK65" s="101"/>
      <c r="NL65" s="101"/>
      <c r="NM65" s="101"/>
      <c r="NN65" s="101"/>
      <c r="NO65" s="101"/>
      <c r="NP65" s="101"/>
      <c r="NQ65" s="101"/>
      <c r="NR65" s="101"/>
      <c r="NS65" s="101"/>
      <c r="NT65" s="101"/>
      <c r="NU65" s="101"/>
      <c r="NV65" s="101"/>
      <c r="NW65" s="101"/>
      <c r="NX65" s="102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0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2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3"/>
      <c r="NK67" s="104"/>
      <c r="NL67" s="104"/>
      <c r="NM67" s="104"/>
      <c r="NN67" s="104"/>
      <c r="NO67" s="104"/>
      <c r="NP67" s="104"/>
      <c r="NQ67" s="104"/>
      <c r="NR67" s="104"/>
      <c r="NS67" s="104"/>
      <c r="NT67" s="104"/>
      <c r="NU67" s="104"/>
      <c r="NV67" s="104"/>
      <c r="NW67" s="104"/>
      <c r="NX67" s="105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178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60.8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61.5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63.1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65.3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67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75.099999999999994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70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72.599999999999994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74.8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75.099999999999994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25051000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25743351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25160186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40623700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40876467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53.8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56.1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56.4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56.9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58.3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71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73.2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73.400000000000006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72.5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72.3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38480542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38744035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40117620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42330999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43068047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Ns7pllhKYxIZMo0tYNGjh5FQkC2yL7pEu/BHT+BSitOODVsdLyEsRy/KMk2hCc4jrhnFDpuH765h1yQKJl7+Zw==" saltValue="FBaI1Y+R9px6Belrr1Gm4w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60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60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60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143</v>
      </c>
      <c r="AU5" s="52" t="s">
        <v>144</v>
      </c>
      <c r="AV5" s="52" t="s">
        <v>145</v>
      </c>
      <c r="AW5" s="52" t="s">
        <v>146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143</v>
      </c>
      <c r="BF5" s="52" t="s">
        <v>144</v>
      </c>
      <c r="BG5" s="52" t="s">
        <v>145</v>
      </c>
      <c r="BH5" s="52" t="s">
        <v>146</v>
      </c>
      <c r="BI5" s="52" t="s">
        <v>147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143</v>
      </c>
      <c r="BQ5" s="52" t="s">
        <v>144</v>
      </c>
      <c r="BR5" s="52" t="s">
        <v>145</v>
      </c>
      <c r="BS5" s="52" t="s">
        <v>146</v>
      </c>
      <c r="BT5" s="52" t="s">
        <v>147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143</v>
      </c>
      <c r="CB5" s="52" t="s">
        <v>144</v>
      </c>
      <c r="CC5" s="52" t="s">
        <v>145</v>
      </c>
      <c r="CD5" s="52" t="s">
        <v>146</v>
      </c>
      <c r="CE5" s="52" t="s">
        <v>147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143</v>
      </c>
      <c r="CM5" s="52" t="s">
        <v>144</v>
      </c>
      <c r="CN5" s="52" t="s">
        <v>145</v>
      </c>
      <c r="CO5" s="52" t="s">
        <v>146</v>
      </c>
      <c r="CP5" s="52" t="s">
        <v>147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144</v>
      </c>
      <c r="CY5" s="52" t="s">
        <v>145</v>
      </c>
      <c r="CZ5" s="52" t="s">
        <v>146</v>
      </c>
      <c r="DA5" s="52" t="s">
        <v>147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143</v>
      </c>
      <c r="DI5" s="52" t="s">
        <v>144</v>
      </c>
      <c r="DJ5" s="52" t="s">
        <v>145</v>
      </c>
      <c r="DK5" s="52" t="s">
        <v>146</v>
      </c>
      <c r="DL5" s="52" t="s">
        <v>147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144</v>
      </c>
      <c r="DU5" s="52" t="s">
        <v>145</v>
      </c>
      <c r="DV5" s="52" t="s">
        <v>146</v>
      </c>
      <c r="DW5" s="52" t="s">
        <v>147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144</v>
      </c>
      <c r="EF5" s="52" t="s">
        <v>145</v>
      </c>
      <c r="EG5" s="52" t="s">
        <v>146</v>
      </c>
      <c r="EH5" s="52" t="s">
        <v>147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154</v>
      </c>
      <c r="EO5" s="52" t="s">
        <v>143</v>
      </c>
      <c r="EP5" s="52" t="s">
        <v>144</v>
      </c>
      <c r="EQ5" s="52" t="s">
        <v>145</v>
      </c>
      <c r="ER5" s="52" t="s">
        <v>146</v>
      </c>
      <c r="ES5" s="52" t="s">
        <v>147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>
      <c r="A6" s="38" t="s">
        <v>155</v>
      </c>
      <c r="B6" s="53">
        <f>B8</f>
        <v>2021</v>
      </c>
      <c r="C6" s="53">
        <f t="shared" ref="C6:M6" si="2">C8</f>
        <v>13714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7" t="str">
        <f>IF(H8&lt;&gt;I8,H8,"")&amp;IF(I8&lt;&gt;J8,I8,"")&amp;"　"&amp;J8</f>
        <v>北海道せたな町　せたな町立国保病院（病院事業分）</v>
      </c>
      <c r="I6" s="158"/>
      <c r="J6" s="159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50床以上～100床未満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8</v>
      </c>
      <c r="R6" s="53" t="str">
        <f t="shared" si="3"/>
        <v>-</v>
      </c>
      <c r="S6" s="53" t="str">
        <f t="shared" si="3"/>
        <v>ド 訓</v>
      </c>
      <c r="T6" s="53" t="str">
        <f t="shared" si="3"/>
        <v>救</v>
      </c>
      <c r="U6" s="54">
        <f>U8</f>
        <v>7368</v>
      </c>
      <c r="V6" s="54">
        <f>V8</f>
        <v>4331</v>
      </c>
      <c r="W6" s="53" t="str">
        <f>W8</f>
        <v>第２種該当</v>
      </c>
      <c r="X6" s="53" t="str">
        <f t="shared" ref="X6" si="4">X8</f>
        <v>-</v>
      </c>
      <c r="Y6" s="53" t="str">
        <f t="shared" si="3"/>
        <v>１０：１</v>
      </c>
      <c r="Z6" s="54">
        <f t="shared" si="3"/>
        <v>60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60</v>
      </c>
      <c r="AF6" s="54">
        <f t="shared" si="3"/>
        <v>45</v>
      </c>
      <c r="AG6" s="54" t="str">
        <f t="shared" si="3"/>
        <v>-</v>
      </c>
      <c r="AH6" s="54">
        <f t="shared" si="3"/>
        <v>45</v>
      </c>
      <c r="AI6" s="55">
        <f>IF(AI8="-",NA(),AI8)</f>
        <v>101.2</v>
      </c>
      <c r="AJ6" s="55">
        <f t="shared" ref="AJ6:AR6" si="5">IF(AJ8="-",NA(),AJ8)</f>
        <v>101.9</v>
      </c>
      <c r="AK6" s="55">
        <f t="shared" si="5"/>
        <v>101.3</v>
      </c>
      <c r="AL6" s="55">
        <f t="shared" si="5"/>
        <v>104.2</v>
      </c>
      <c r="AM6" s="55">
        <f t="shared" si="5"/>
        <v>106.7</v>
      </c>
      <c r="AN6" s="55">
        <f t="shared" si="5"/>
        <v>98.2</v>
      </c>
      <c r="AO6" s="55">
        <f t="shared" si="5"/>
        <v>97.5</v>
      </c>
      <c r="AP6" s="55">
        <f t="shared" si="5"/>
        <v>97.7</v>
      </c>
      <c r="AQ6" s="55">
        <f t="shared" si="5"/>
        <v>100.7</v>
      </c>
      <c r="AR6" s="55">
        <f t="shared" si="5"/>
        <v>103.6</v>
      </c>
      <c r="AS6" s="55" t="str">
        <f>IF(AS8="-","【-】","【"&amp;SUBSTITUTE(TEXT(AS8,"#,##0.0"),"-","△")&amp;"】")</f>
        <v>【106.2】</v>
      </c>
      <c r="AT6" s="55">
        <f>IF(AT8="-",NA(),AT8)</f>
        <v>70.400000000000006</v>
      </c>
      <c r="AU6" s="55">
        <f t="shared" ref="AU6:BC6" si="6">IF(AU8="-",NA(),AU8)</f>
        <v>63.5</v>
      </c>
      <c r="AV6" s="55">
        <f t="shared" si="6"/>
        <v>64.400000000000006</v>
      </c>
      <c r="AW6" s="55">
        <f t="shared" si="6"/>
        <v>79.099999999999994</v>
      </c>
      <c r="AX6" s="55">
        <f t="shared" si="6"/>
        <v>63</v>
      </c>
      <c r="AY6" s="55">
        <f t="shared" si="6"/>
        <v>78.099999999999994</v>
      </c>
      <c r="AZ6" s="55">
        <f t="shared" si="6"/>
        <v>77</v>
      </c>
      <c r="BA6" s="55">
        <f t="shared" si="6"/>
        <v>77.099999999999994</v>
      </c>
      <c r="BB6" s="55">
        <f t="shared" si="6"/>
        <v>73.8</v>
      </c>
      <c r="BC6" s="55">
        <f t="shared" si="6"/>
        <v>75.5</v>
      </c>
      <c r="BD6" s="55" t="str">
        <f>IF(BD8="-","【-】","【"&amp;SUBSTITUTE(TEXT(BD8,"#,##0.0"),"-","△")&amp;"】")</f>
        <v>【86.6】</v>
      </c>
      <c r="BE6" s="55">
        <f>IF(BE8="-",NA(),BE8)</f>
        <v>1.2</v>
      </c>
      <c r="BF6" s="55">
        <f t="shared" ref="BF6:BN6" si="7">IF(BF8="-",NA(),BF8)</f>
        <v>0</v>
      </c>
      <c r="BG6" s="55">
        <f t="shared" si="7"/>
        <v>0</v>
      </c>
      <c r="BH6" s="55">
        <f t="shared" si="7"/>
        <v>0</v>
      </c>
      <c r="BI6" s="55">
        <f t="shared" si="7"/>
        <v>0</v>
      </c>
      <c r="BJ6" s="55">
        <f t="shared" si="7"/>
        <v>114.4</v>
      </c>
      <c r="BK6" s="55">
        <f t="shared" si="7"/>
        <v>117</v>
      </c>
      <c r="BL6" s="55">
        <f t="shared" si="7"/>
        <v>118.8</v>
      </c>
      <c r="BM6" s="55">
        <f t="shared" si="7"/>
        <v>136</v>
      </c>
      <c r="BN6" s="55">
        <f t="shared" si="7"/>
        <v>131.30000000000001</v>
      </c>
      <c r="BO6" s="55" t="str">
        <f>IF(BO8="-","【-】","【"&amp;SUBSTITUTE(TEXT(BO8,"#,##0.0"),"-","△")&amp;"】")</f>
        <v>【70.7】</v>
      </c>
      <c r="BP6" s="55">
        <f>IF(BP8="-",NA(),BP8)</f>
        <v>51.2</v>
      </c>
      <c r="BQ6" s="55">
        <f t="shared" ref="BQ6:BY6" si="8">IF(BQ8="-",NA(),BQ8)</f>
        <v>30.5</v>
      </c>
      <c r="BR6" s="55">
        <f t="shared" si="8"/>
        <v>32.1</v>
      </c>
      <c r="BS6" s="55">
        <f t="shared" si="8"/>
        <v>51.8</v>
      </c>
      <c r="BT6" s="55">
        <f t="shared" si="8"/>
        <v>37</v>
      </c>
      <c r="BU6" s="55">
        <f t="shared" si="8"/>
        <v>67.900000000000006</v>
      </c>
      <c r="BV6" s="55">
        <f t="shared" si="8"/>
        <v>66.900000000000006</v>
      </c>
      <c r="BW6" s="55">
        <f t="shared" si="8"/>
        <v>66.099999999999994</v>
      </c>
      <c r="BX6" s="55">
        <f t="shared" si="8"/>
        <v>62.3</v>
      </c>
      <c r="BY6" s="55">
        <f t="shared" si="8"/>
        <v>62.1</v>
      </c>
      <c r="BZ6" s="55" t="str">
        <f>IF(BZ8="-","【-】","【"&amp;SUBSTITUTE(TEXT(BZ8,"#,##0.0"),"-","△")&amp;"】")</f>
        <v>【67.1】</v>
      </c>
      <c r="CA6" s="56">
        <f>IF(CA8="-",NA(),CA8)</f>
        <v>23661</v>
      </c>
      <c r="CB6" s="56">
        <f t="shared" ref="CB6:CJ6" si="9">IF(CB8="-",NA(),CB8)</f>
        <v>26977</v>
      </c>
      <c r="CC6" s="56">
        <f t="shared" si="9"/>
        <v>27351</v>
      </c>
      <c r="CD6" s="56">
        <f t="shared" si="9"/>
        <v>29410</v>
      </c>
      <c r="CE6" s="56">
        <f t="shared" si="9"/>
        <v>33200</v>
      </c>
      <c r="CF6" s="56">
        <f t="shared" si="9"/>
        <v>25249</v>
      </c>
      <c r="CG6" s="56">
        <f t="shared" si="9"/>
        <v>25711</v>
      </c>
      <c r="CH6" s="56">
        <f t="shared" si="9"/>
        <v>26415</v>
      </c>
      <c r="CI6" s="56">
        <f t="shared" si="9"/>
        <v>27227</v>
      </c>
      <c r="CJ6" s="56">
        <f t="shared" si="9"/>
        <v>28176</v>
      </c>
      <c r="CK6" s="55" t="str">
        <f>IF(CK8="-","【-】","【"&amp;SUBSTITUTE(TEXT(CK8,"#,##0"),"-","△")&amp;"】")</f>
        <v>【59,287】</v>
      </c>
      <c r="CL6" s="56">
        <f>IF(CL8="-",NA(),CL8)</f>
        <v>7648</v>
      </c>
      <c r="CM6" s="56">
        <f t="shared" ref="CM6:CU6" si="10">IF(CM8="-",NA(),CM8)</f>
        <v>7590</v>
      </c>
      <c r="CN6" s="56">
        <f t="shared" si="10"/>
        <v>7857</v>
      </c>
      <c r="CO6" s="56">
        <f t="shared" si="10"/>
        <v>8429</v>
      </c>
      <c r="CP6" s="56">
        <f t="shared" si="10"/>
        <v>8960</v>
      </c>
      <c r="CQ6" s="56">
        <f t="shared" si="10"/>
        <v>8852</v>
      </c>
      <c r="CR6" s="56">
        <f t="shared" si="10"/>
        <v>9060</v>
      </c>
      <c r="CS6" s="56">
        <f t="shared" si="10"/>
        <v>9135</v>
      </c>
      <c r="CT6" s="56">
        <f t="shared" si="10"/>
        <v>9509</v>
      </c>
      <c r="CU6" s="56">
        <f t="shared" si="10"/>
        <v>9548</v>
      </c>
      <c r="CV6" s="55" t="str">
        <f>IF(CV8="-","【-】","【"&amp;SUBSTITUTE(TEXT(CV8,"#,##0"),"-","△")&amp;"】")</f>
        <v>【17,202】</v>
      </c>
      <c r="CW6" s="55">
        <f>IF(CW8="-",NA(),CW8)</f>
        <v>89.6</v>
      </c>
      <c r="CX6" s="55">
        <f t="shared" ref="CX6:DF6" si="11">IF(CX8="-",NA(),CX8)</f>
        <v>100.4</v>
      </c>
      <c r="CY6" s="55">
        <f t="shared" si="11"/>
        <v>92.5</v>
      </c>
      <c r="CZ6" s="55">
        <f t="shared" si="11"/>
        <v>74.900000000000006</v>
      </c>
      <c r="DA6" s="55">
        <f t="shared" si="11"/>
        <v>96.6</v>
      </c>
      <c r="DB6" s="55">
        <f t="shared" si="11"/>
        <v>70.3</v>
      </c>
      <c r="DC6" s="55">
        <f t="shared" si="11"/>
        <v>71.099999999999994</v>
      </c>
      <c r="DD6" s="55">
        <f t="shared" si="11"/>
        <v>72</v>
      </c>
      <c r="DE6" s="55">
        <f t="shared" si="11"/>
        <v>77.7</v>
      </c>
      <c r="DF6" s="55">
        <f t="shared" si="11"/>
        <v>75.7</v>
      </c>
      <c r="DG6" s="55" t="str">
        <f>IF(DG8="-","【-】","【"&amp;SUBSTITUTE(TEXT(DG8,"#,##0.0"),"-","△")&amp;"】")</f>
        <v>【56.4】</v>
      </c>
      <c r="DH6" s="55">
        <f>IF(DH8="-",NA(),DH8)</f>
        <v>17.100000000000001</v>
      </c>
      <c r="DI6" s="55">
        <f t="shared" ref="DI6:DQ6" si="12">IF(DI8="-",NA(),DI8)</f>
        <v>17.5</v>
      </c>
      <c r="DJ6" s="55">
        <f t="shared" si="12"/>
        <v>18.3</v>
      </c>
      <c r="DK6" s="55">
        <f t="shared" si="12"/>
        <v>13.9</v>
      </c>
      <c r="DL6" s="55">
        <f t="shared" si="12"/>
        <v>16.899999999999999</v>
      </c>
      <c r="DM6" s="55">
        <f t="shared" si="12"/>
        <v>17</v>
      </c>
      <c r="DN6" s="55">
        <f t="shared" si="12"/>
        <v>16.5</v>
      </c>
      <c r="DO6" s="55">
        <f t="shared" si="12"/>
        <v>16</v>
      </c>
      <c r="DP6" s="55">
        <f t="shared" si="12"/>
        <v>15.7</v>
      </c>
      <c r="DQ6" s="55">
        <f t="shared" si="12"/>
        <v>14.6</v>
      </c>
      <c r="DR6" s="55" t="str">
        <f>IF(DR8="-","【-】","【"&amp;SUBSTITUTE(TEXT(DR8,"#,##0.0"),"-","△")&amp;"】")</f>
        <v>【24.8】</v>
      </c>
      <c r="DS6" s="55">
        <f>IF(DS8="-",NA(),DS8)</f>
        <v>60.8</v>
      </c>
      <c r="DT6" s="55">
        <f t="shared" ref="DT6:EB6" si="13">IF(DT8="-",NA(),DT8)</f>
        <v>61.5</v>
      </c>
      <c r="DU6" s="55">
        <f t="shared" si="13"/>
        <v>63.1</v>
      </c>
      <c r="DV6" s="55">
        <f t="shared" si="13"/>
        <v>65.3</v>
      </c>
      <c r="DW6" s="55">
        <f t="shared" si="13"/>
        <v>67</v>
      </c>
      <c r="DX6" s="55">
        <f t="shared" si="13"/>
        <v>53.8</v>
      </c>
      <c r="DY6" s="55">
        <f t="shared" si="13"/>
        <v>56.1</v>
      </c>
      <c r="DZ6" s="55">
        <f t="shared" si="13"/>
        <v>56.4</v>
      </c>
      <c r="EA6" s="55">
        <f t="shared" si="13"/>
        <v>56.9</v>
      </c>
      <c r="EB6" s="55">
        <f t="shared" si="13"/>
        <v>58.3</v>
      </c>
      <c r="EC6" s="55" t="str">
        <f>IF(EC8="-","【-】","【"&amp;SUBSTITUTE(TEXT(EC8,"#,##0.0"),"-","△")&amp;"】")</f>
        <v>【56.0】</v>
      </c>
      <c r="ED6" s="55">
        <f>IF(ED8="-",NA(),ED8)</f>
        <v>75.099999999999994</v>
      </c>
      <c r="EE6" s="55">
        <f t="shared" ref="EE6:EM6" si="14">IF(EE8="-",NA(),EE8)</f>
        <v>70</v>
      </c>
      <c r="EF6" s="55">
        <f t="shared" si="14"/>
        <v>72.599999999999994</v>
      </c>
      <c r="EG6" s="55">
        <f t="shared" si="14"/>
        <v>74.8</v>
      </c>
      <c r="EH6" s="55">
        <f t="shared" si="14"/>
        <v>75.099999999999994</v>
      </c>
      <c r="EI6" s="55">
        <f t="shared" si="14"/>
        <v>71</v>
      </c>
      <c r="EJ6" s="55">
        <f t="shared" si="14"/>
        <v>73.2</v>
      </c>
      <c r="EK6" s="55">
        <f t="shared" si="14"/>
        <v>73.400000000000006</v>
      </c>
      <c r="EL6" s="55">
        <f t="shared" si="14"/>
        <v>72.5</v>
      </c>
      <c r="EM6" s="55">
        <f t="shared" si="14"/>
        <v>72.3</v>
      </c>
      <c r="EN6" s="55" t="str">
        <f>IF(EN8="-","【-】","【"&amp;SUBSTITUTE(TEXT(EN8,"#,##0.0"),"-","△")&amp;"】")</f>
        <v>【70.7】</v>
      </c>
      <c r="EO6" s="56">
        <f>IF(EO8="-",NA(),EO8)</f>
        <v>25051000</v>
      </c>
      <c r="EP6" s="56">
        <f t="shared" ref="EP6:EX6" si="15">IF(EP8="-",NA(),EP8)</f>
        <v>25743351</v>
      </c>
      <c r="EQ6" s="56">
        <f t="shared" si="15"/>
        <v>25160186</v>
      </c>
      <c r="ER6" s="56">
        <f t="shared" si="15"/>
        <v>40623700</v>
      </c>
      <c r="ES6" s="56">
        <f t="shared" si="15"/>
        <v>40876467</v>
      </c>
      <c r="ET6" s="56">
        <f t="shared" si="15"/>
        <v>38480542</v>
      </c>
      <c r="EU6" s="56">
        <f t="shared" si="15"/>
        <v>38744035</v>
      </c>
      <c r="EV6" s="56">
        <f t="shared" si="15"/>
        <v>40117620</v>
      </c>
      <c r="EW6" s="56">
        <f t="shared" si="15"/>
        <v>42330999</v>
      </c>
      <c r="EX6" s="56">
        <f t="shared" si="15"/>
        <v>43068047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156</v>
      </c>
      <c r="B7" s="53">
        <f t="shared" ref="B7:AH7" si="16">B8</f>
        <v>2021</v>
      </c>
      <c r="C7" s="53">
        <f t="shared" si="16"/>
        <v>13714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50床以上～100床未満</v>
      </c>
      <c r="O7" s="53" t="str">
        <f>O8</f>
        <v>非設置</v>
      </c>
      <c r="P7" s="53" t="str">
        <f>P8</f>
        <v>直営</v>
      </c>
      <c r="Q7" s="54">
        <f t="shared" si="16"/>
        <v>8</v>
      </c>
      <c r="R7" s="53" t="str">
        <f t="shared" si="16"/>
        <v>-</v>
      </c>
      <c r="S7" s="53" t="str">
        <f t="shared" si="16"/>
        <v>ド 訓</v>
      </c>
      <c r="T7" s="53" t="str">
        <f t="shared" si="16"/>
        <v>救</v>
      </c>
      <c r="U7" s="54">
        <f>U8</f>
        <v>7368</v>
      </c>
      <c r="V7" s="54">
        <f>V8</f>
        <v>4331</v>
      </c>
      <c r="W7" s="53" t="str">
        <f>W8</f>
        <v>第２種該当</v>
      </c>
      <c r="X7" s="53" t="str">
        <f t="shared" si="16"/>
        <v>-</v>
      </c>
      <c r="Y7" s="53" t="str">
        <f t="shared" si="16"/>
        <v>１０：１</v>
      </c>
      <c r="Z7" s="54">
        <f t="shared" si="16"/>
        <v>60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60</v>
      </c>
      <c r="AF7" s="54">
        <f t="shared" si="16"/>
        <v>45</v>
      </c>
      <c r="AG7" s="54" t="str">
        <f t="shared" si="16"/>
        <v>-</v>
      </c>
      <c r="AH7" s="54">
        <f t="shared" si="16"/>
        <v>45</v>
      </c>
      <c r="AI7" s="55">
        <f>AI8</f>
        <v>101.2</v>
      </c>
      <c r="AJ7" s="55">
        <f t="shared" ref="AJ7:AR7" si="17">AJ8</f>
        <v>101.9</v>
      </c>
      <c r="AK7" s="55">
        <f t="shared" si="17"/>
        <v>101.3</v>
      </c>
      <c r="AL7" s="55">
        <f t="shared" si="17"/>
        <v>104.2</v>
      </c>
      <c r="AM7" s="55">
        <f t="shared" si="17"/>
        <v>106.7</v>
      </c>
      <c r="AN7" s="55">
        <f t="shared" si="17"/>
        <v>98.2</v>
      </c>
      <c r="AO7" s="55">
        <f t="shared" si="17"/>
        <v>97.5</v>
      </c>
      <c r="AP7" s="55">
        <f t="shared" si="17"/>
        <v>97.7</v>
      </c>
      <c r="AQ7" s="55">
        <f t="shared" si="17"/>
        <v>100.7</v>
      </c>
      <c r="AR7" s="55">
        <f t="shared" si="17"/>
        <v>103.6</v>
      </c>
      <c r="AS7" s="55"/>
      <c r="AT7" s="55">
        <f>AT8</f>
        <v>70.400000000000006</v>
      </c>
      <c r="AU7" s="55">
        <f t="shared" ref="AU7:BC7" si="18">AU8</f>
        <v>63.5</v>
      </c>
      <c r="AV7" s="55">
        <f t="shared" si="18"/>
        <v>64.400000000000006</v>
      </c>
      <c r="AW7" s="55">
        <f t="shared" si="18"/>
        <v>79.099999999999994</v>
      </c>
      <c r="AX7" s="55">
        <f t="shared" si="18"/>
        <v>63</v>
      </c>
      <c r="AY7" s="55">
        <f t="shared" si="18"/>
        <v>78.099999999999994</v>
      </c>
      <c r="AZ7" s="55">
        <f t="shared" si="18"/>
        <v>77</v>
      </c>
      <c r="BA7" s="55">
        <f t="shared" si="18"/>
        <v>77.099999999999994</v>
      </c>
      <c r="BB7" s="55">
        <f t="shared" si="18"/>
        <v>73.8</v>
      </c>
      <c r="BC7" s="55">
        <f t="shared" si="18"/>
        <v>75.5</v>
      </c>
      <c r="BD7" s="55"/>
      <c r="BE7" s="55">
        <f>BE8</f>
        <v>1.2</v>
      </c>
      <c r="BF7" s="55">
        <f t="shared" ref="BF7:BN7" si="19">BF8</f>
        <v>0</v>
      </c>
      <c r="BG7" s="55">
        <f t="shared" si="19"/>
        <v>0</v>
      </c>
      <c r="BH7" s="55">
        <f t="shared" si="19"/>
        <v>0</v>
      </c>
      <c r="BI7" s="55">
        <f t="shared" si="19"/>
        <v>0</v>
      </c>
      <c r="BJ7" s="55">
        <f t="shared" si="19"/>
        <v>114.4</v>
      </c>
      <c r="BK7" s="55">
        <f t="shared" si="19"/>
        <v>117</v>
      </c>
      <c r="BL7" s="55">
        <f t="shared" si="19"/>
        <v>118.8</v>
      </c>
      <c r="BM7" s="55">
        <f t="shared" si="19"/>
        <v>136</v>
      </c>
      <c r="BN7" s="55">
        <f t="shared" si="19"/>
        <v>131.30000000000001</v>
      </c>
      <c r="BO7" s="55"/>
      <c r="BP7" s="55">
        <f>BP8</f>
        <v>51.2</v>
      </c>
      <c r="BQ7" s="55">
        <f t="shared" ref="BQ7:BY7" si="20">BQ8</f>
        <v>30.5</v>
      </c>
      <c r="BR7" s="55">
        <f t="shared" si="20"/>
        <v>32.1</v>
      </c>
      <c r="BS7" s="55">
        <f t="shared" si="20"/>
        <v>51.8</v>
      </c>
      <c r="BT7" s="55">
        <f t="shared" si="20"/>
        <v>37</v>
      </c>
      <c r="BU7" s="55">
        <f t="shared" si="20"/>
        <v>67.900000000000006</v>
      </c>
      <c r="BV7" s="55">
        <f t="shared" si="20"/>
        <v>66.900000000000006</v>
      </c>
      <c r="BW7" s="55">
        <f t="shared" si="20"/>
        <v>66.099999999999994</v>
      </c>
      <c r="BX7" s="55">
        <f t="shared" si="20"/>
        <v>62.3</v>
      </c>
      <c r="BY7" s="55">
        <f t="shared" si="20"/>
        <v>62.1</v>
      </c>
      <c r="BZ7" s="55"/>
      <c r="CA7" s="56">
        <f>CA8</f>
        <v>23661</v>
      </c>
      <c r="CB7" s="56">
        <f t="shared" ref="CB7:CJ7" si="21">CB8</f>
        <v>26977</v>
      </c>
      <c r="CC7" s="56">
        <f t="shared" si="21"/>
        <v>27351</v>
      </c>
      <c r="CD7" s="56">
        <f t="shared" si="21"/>
        <v>29410</v>
      </c>
      <c r="CE7" s="56">
        <f t="shared" si="21"/>
        <v>33200</v>
      </c>
      <c r="CF7" s="56">
        <f t="shared" si="21"/>
        <v>25249</v>
      </c>
      <c r="CG7" s="56">
        <f t="shared" si="21"/>
        <v>25711</v>
      </c>
      <c r="CH7" s="56">
        <f t="shared" si="21"/>
        <v>26415</v>
      </c>
      <c r="CI7" s="56">
        <f t="shared" si="21"/>
        <v>27227</v>
      </c>
      <c r="CJ7" s="56">
        <f t="shared" si="21"/>
        <v>28176</v>
      </c>
      <c r="CK7" s="55"/>
      <c r="CL7" s="56">
        <f>CL8</f>
        <v>7648</v>
      </c>
      <c r="CM7" s="56">
        <f t="shared" ref="CM7:CU7" si="22">CM8</f>
        <v>7590</v>
      </c>
      <c r="CN7" s="56">
        <f t="shared" si="22"/>
        <v>7857</v>
      </c>
      <c r="CO7" s="56">
        <f t="shared" si="22"/>
        <v>8429</v>
      </c>
      <c r="CP7" s="56">
        <f t="shared" si="22"/>
        <v>8960</v>
      </c>
      <c r="CQ7" s="56">
        <f t="shared" si="22"/>
        <v>8852</v>
      </c>
      <c r="CR7" s="56">
        <f t="shared" si="22"/>
        <v>9060</v>
      </c>
      <c r="CS7" s="56">
        <f t="shared" si="22"/>
        <v>9135</v>
      </c>
      <c r="CT7" s="56">
        <f t="shared" si="22"/>
        <v>9509</v>
      </c>
      <c r="CU7" s="56">
        <f t="shared" si="22"/>
        <v>9548</v>
      </c>
      <c r="CV7" s="55"/>
      <c r="CW7" s="55">
        <f>CW8</f>
        <v>89.6</v>
      </c>
      <c r="CX7" s="55">
        <f t="shared" ref="CX7:DF7" si="23">CX8</f>
        <v>100.4</v>
      </c>
      <c r="CY7" s="55">
        <f t="shared" si="23"/>
        <v>92.5</v>
      </c>
      <c r="CZ7" s="55">
        <f t="shared" si="23"/>
        <v>74.900000000000006</v>
      </c>
      <c r="DA7" s="55">
        <f t="shared" si="23"/>
        <v>96.6</v>
      </c>
      <c r="DB7" s="55">
        <f t="shared" si="23"/>
        <v>70.3</v>
      </c>
      <c r="DC7" s="55">
        <f t="shared" si="23"/>
        <v>71.099999999999994</v>
      </c>
      <c r="DD7" s="55">
        <f t="shared" si="23"/>
        <v>72</v>
      </c>
      <c r="DE7" s="55">
        <f t="shared" si="23"/>
        <v>77.7</v>
      </c>
      <c r="DF7" s="55">
        <f t="shared" si="23"/>
        <v>75.7</v>
      </c>
      <c r="DG7" s="55"/>
      <c r="DH7" s="55">
        <f>DH8</f>
        <v>17.100000000000001</v>
      </c>
      <c r="DI7" s="55">
        <f t="shared" ref="DI7:DQ7" si="24">DI8</f>
        <v>17.5</v>
      </c>
      <c r="DJ7" s="55">
        <f t="shared" si="24"/>
        <v>18.3</v>
      </c>
      <c r="DK7" s="55">
        <f t="shared" si="24"/>
        <v>13.9</v>
      </c>
      <c r="DL7" s="55">
        <f t="shared" si="24"/>
        <v>16.899999999999999</v>
      </c>
      <c r="DM7" s="55">
        <f t="shared" si="24"/>
        <v>17</v>
      </c>
      <c r="DN7" s="55">
        <f t="shared" si="24"/>
        <v>16.5</v>
      </c>
      <c r="DO7" s="55">
        <f t="shared" si="24"/>
        <v>16</v>
      </c>
      <c r="DP7" s="55">
        <f t="shared" si="24"/>
        <v>15.7</v>
      </c>
      <c r="DQ7" s="55">
        <f t="shared" si="24"/>
        <v>14.6</v>
      </c>
      <c r="DR7" s="55"/>
      <c r="DS7" s="55">
        <f>DS8</f>
        <v>60.8</v>
      </c>
      <c r="DT7" s="55">
        <f t="shared" ref="DT7:EB7" si="25">DT8</f>
        <v>61.5</v>
      </c>
      <c r="DU7" s="55">
        <f t="shared" si="25"/>
        <v>63.1</v>
      </c>
      <c r="DV7" s="55">
        <f t="shared" si="25"/>
        <v>65.3</v>
      </c>
      <c r="DW7" s="55">
        <f t="shared" si="25"/>
        <v>67</v>
      </c>
      <c r="DX7" s="55">
        <f t="shared" si="25"/>
        <v>53.8</v>
      </c>
      <c r="DY7" s="55">
        <f t="shared" si="25"/>
        <v>56.1</v>
      </c>
      <c r="DZ7" s="55">
        <f t="shared" si="25"/>
        <v>56.4</v>
      </c>
      <c r="EA7" s="55">
        <f t="shared" si="25"/>
        <v>56.9</v>
      </c>
      <c r="EB7" s="55">
        <f t="shared" si="25"/>
        <v>58.3</v>
      </c>
      <c r="EC7" s="55"/>
      <c r="ED7" s="55">
        <f>ED8</f>
        <v>75.099999999999994</v>
      </c>
      <c r="EE7" s="55">
        <f t="shared" ref="EE7:EM7" si="26">EE8</f>
        <v>70</v>
      </c>
      <c r="EF7" s="55">
        <f t="shared" si="26"/>
        <v>72.599999999999994</v>
      </c>
      <c r="EG7" s="55">
        <f t="shared" si="26"/>
        <v>74.8</v>
      </c>
      <c r="EH7" s="55">
        <f t="shared" si="26"/>
        <v>75.099999999999994</v>
      </c>
      <c r="EI7" s="55">
        <f t="shared" si="26"/>
        <v>71</v>
      </c>
      <c r="EJ7" s="55">
        <f t="shared" si="26"/>
        <v>73.2</v>
      </c>
      <c r="EK7" s="55">
        <f t="shared" si="26"/>
        <v>73.400000000000006</v>
      </c>
      <c r="EL7" s="55">
        <f t="shared" si="26"/>
        <v>72.5</v>
      </c>
      <c r="EM7" s="55">
        <f t="shared" si="26"/>
        <v>72.3</v>
      </c>
      <c r="EN7" s="55"/>
      <c r="EO7" s="56">
        <f>EO8</f>
        <v>25051000</v>
      </c>
      <c r="EP7" s="56">
        <f t="shared" ref="EP7:EX7" si="27">EP8</f>
        <v>25743351</v>
      </c>
      <c r="EQ7" s="56">
        <f t="shared" si="27"/>
        <v>25160186</v>
      </c>
      <c r="ER7" s="56">
        <f t="shared" si="27"/>
        <v>40623700</v>
      </c>
      <c r="ES7" s="56">
        <f t="shared" si="27"/>
        <v>40876467</v>
      </c>
      <c r="ET7" s="56">
        <f t="shared" si="27"/>
        <v>38480542</v>
      </c>
      <c r="EU7" s="56">
        <f t="shared" si="27"/>
        <v>38744035</v>
      </c>
      <c r="EV7" s="56">
        <f t="shared" si="27"/>
        <v>40117620</v>
      </c>
      <c r="EW7" s="56">
        <f t="shared" si="27"/>
        <v>42330999</v>
      </c>
      <c r="EX7" s="56">
        <f t="shared" si="27"/>
        <v>43068047</v>
      </c>
      <c r="EY7" s="56"/>
    </row>
    <row r="8" spans="1:155" s="57" customFormat="1">
      <c r="A8" s="38"/>
      <c r="B8" s="58">
        <v>2021</v>
      </c>
      <c r="C8" s="58">
        <v>13714</v>
      </c>
      <c r="D8" s="58">
        <v>46</v>
      </c>
      <c r="E8" s="58">
        <v>6</v>
      </c>
      <c r="F8" s="58">
        <v>0</v>
      </c>
      <c r="G8" s="58">
        <v>1</v>
      </c>
      <c r="H8" s="58" t="s">
        <v>157</v>
      </c>
      <c r="I8" s="58" t="s">
        <v>158</v>
      </c>
      <c r="J8" s="58" t="s">
        <v>159</v>
      </c>
      <c r="K8" s="58" t="s">
        <v>160</v>
      </c>
      <c r="L8" s="58" t="s">
        <v>161</v>
      </c>
      <c r="M8" s="58" t="s">
        <v>162</v>
      </c>
      <c r="N8" s="58" t="s">
        <v>163</v>
      </c>
      <c r="O8" s="58" t="s">
        <v>164</v>
      </c>
      <c r="P8" s="58" t="s">
        <v>165</v>
      </c>
      <c r="Q8" s="59">
        <v>8</v>
      </c>
      <c r="R8" s="58" t="s">
        <v>39</v>
      </c>
      <c r="S8" s="58" t="s">
        <v>166</v>
      </c>
      <c r="T8" s="58" t="s">
        <v>167</v>
      </c>
      <c r="U8" s="59">
        <v>7368</v>
      </c>
      <c r="V8" s="59">
        <v>4331</v>
      </c>
      <c r="W8" s="58" t="s">
        <v>168</v>
      </c>
      <c r="X8" s="58" t="s">
        <v>39</v>
      </c>
      <c r="Y8" s="60" t="s">
        <v>169</v>
      </c>
      <c r="Z8" s="59">
        <v>60</v>
      </c>
      <c r="AA8" s="59" t="s">
        <v>39</v>
      </c>
      <c r="AB8" s="59" t="s">
        <v>39</v>
      </c>
      <c r="AC8" s="59" t="s">
        <v>39</v>
      </c>
      <c r="AD8" s="59" t="s">
        <v>39</v>
      </c>
      <c r="AE8" s="59">
        <v>60</v>
      </c>
      <c r="AF8" s="59">
        <v>45</v>
      </c>
      <c r="AG8" s="59" t="s">
        <v>39</v>
      </c>
      <c r="AH8" s="59">
        <v>45</v>
      </c>
      <c r="AI8" s="61">
        <v>101.2</v>
      </c>
      <c r="AJ8" s="61">
        <v>101.9</v>
      </c>
      <c r="AK8" s="61">
        <v>101.3</v>
      </c>
      <c r="AL8" s="61">
        <v>104.2</v>
      </c>
      <c r="AM8" s="61">
        <v>106.7</v>
      </c>
      <c r="AN8" s="61">
        <v>98.2</v>
      </c>
      <c r="AO8" s="61">
        <v>97.5</v>
      </c>
      <c r="AP8" s="61">
        <v>97.7</v>
      </c>
      <c r="AQ8" s="61">
        <v>100.7</v>
      </c>
      <c r="AR8" s="61">
        <v>103.6</v>
      </c>
      <c r="AS8" s="61">
        <v>106.2</v>
      </c>
      <c r="AT8" s="61">
        <v>70.400000000000006</v>
      </c>
      <c r="AU8" s="61">
        <v>63.5</v>
      </c>
      <c r="AV8" s="61">
        <v>64.400000000000006</v>
      </c>
      <c r="AW8" s="61">
        <v>79.099999999999994</v>
      </c>
      <c r="AX8" s="61">
        <v>63</v>
      </c>
      <c r="AY8" s="61">
        <v>78.099999999999994</v>
      </c>
      <c r="AZ8" s="61">
        <v>77</v>
      </c>
      <c r="BA8" s="61">
        <v>77.099999999999994</v>
      </c>
      <c r="BB8" s="61">
        <v>73.8</v>
      </c>
      <c r="BC8" s="61">
        <v>75.5</v>
      </c>
      <c r="BD8" s="61">
        <v>86.6</v>
      </c>
      <c r="BE8" s="62">
        <v>1.2</v>
      </c>
      <c r="BF8" s="62">
        <v>0</v>
      </c>
      <c r="BG8" s="62">
        <v>0</v>
      </c>
      <c r="BH8" s="62">
        <v>0</v>
      </c>
      <c r="BI8" s="62">
        <v>0</v>
      </c>
      <c r="BJ8" s="62">
        <v>114.4</v>
      </c>
      <c r="BK8" s="62">
        <v>117</v>
      </c>
      <c r="BL8" s="62">
        <v>118.8</v>
      </c>
      <c r="BM8" s="62">
        <v>136</v>
      </c>
      <c r="BN8" s="62">
        <v>131.30000000000001</v>
      </c>
      <c r="BO8" s="62">
        <v>70.7</v>
      </c>
      <c r="BP8" s="61">
        <v>51.2</v>
      </c>
      <c r="BQ8" s="61">
        <v>30.5</v>
      </c>
      <c r="BR8" s="61">
        <v>32.1</v>
      </c>
      <c r="BS8" s="61">
        <v>51.8</v>
      </c>
      <c r="BT8" s="61">
        <v>37</v>
      </c>
      <c r="BU8" s="61">
        <v>67.900000000000006</v>
      </c>
      <c r="BV8" s="61">
        <v>66.900000000000006</v>
      </c>
      <c r="BW8" s="61">
        <v>66.099999999999994</v>
      </c>
      <c r="BX8" s="61">
        <v>62.3</v>
      </c>
      <c r="BY8" s="61">
        <v>62.1</v>
      </c>
      <c r="BZ8" s="61">
        <v>67.099999999999994</v>
      </c>
      <c r="CA8" s="62">
        <v>23661</v>
      </c>
      <c r="CB8" s="62">
        <v>26977</v>
      </c>
      <c r="CC8" s="62">
        <v>27351</v>
      </c>
      <c r="CD8" s="62">
        <v>29410</v>
      </c>
      <c r="CE8" s="62">
        <v>33200</v>
      </c>
      <c r="CF8" s="62">
        <v>25249</v>
      </c>
      <c r="CG8" s="62">
        <v>25711</v>
      </c>
      <c r="CH8" s="62">
        <v>26415</v>
      </c>
      <c r="CI8" s="62">
        <v>27227</v>
      </c>
      <c r="CJ8" s="62">
        <v>28176</v>
      </c>
      <c r="CK8" s="61">
        <v>59287</v>
      </c>
      <c r="CL8" s="62">
        <v>7648</v>
      </c>
      <c r="CM8" s="62">
        <v>7590</v>
      </c>
      <c r="CN8" s="62">
        <v>7857</v>
      </c>
      <c r="CO8" s="62">
        <v>8429</v>
      </c>
      <c r="CP8" s="62">
        <v>8960</v>
      </c>
      <c r="CQ8" s="62">
        <v>8852</v>
      </c>
      <c r="CR8" s="62">
        <v>9060</v>
      </c>
      <c r="CS8" s="62">
        <v>9135</v>
      </c>
      <c r="CT8" s="62">
        <v>9509</v>
      </c>
      <c r="CU8" s="62">
        <v>9548</v>
      </c>
      <c r="CV8" s="61">
        <v>17202</v>
      </c>
      <c r="CW8" s="62">
        <v>89.6</v>
      </c>
      <c r="CX8" s="62">
        <v>100.4</v>
      </c>
      <c r="CY8" s="62">
        <v>92.5</v>
      </c>
      <c r="CZ8" s="62">
        <v>74.900000000000006</v>
      </c>
      <c r="DA8" s="62">
        <v>96.6</v>
      </c>
      <c r="DB8" s="62">
        <v>70.3</v>
      </c>
      <c r="DC8" s="62">
        <v>71.099999999999994</v>
      </c>
      <c r="DD8" s="62">
        <v>72</v>
      </c>
      <c r="DE8" s="62">
        <v>77.7</v>
      </c>
      <c r="DF8" s="62">
        <v>75.7</v>
      </c>
      <c r="DG8" s="62">
        <v>56.4</v>
      </c>
      <c r="DH8" s="62">
        <v>17.100000000000001</v>
      </c>
      <c r="DI8" s="62">
        <v>17.5</v>
      </c>
      <c r="DJ8" s="62">
        <v>18.3</v>
      </c>
      <c r="DK8" s="62">
        <v>13.9</v>
      </c>
      <c r="DL8" s="62">
        <v>16.899999999999999</v>
      </c>
      <c r="DM8" s="62">
        <v>17</v>
      </c>
      <c r="DN8" s="62">
        <v>16.5</v>
      </c>
      <c r="DO8" s="62">
        <v>16</v>
      </c>
      <c r="DP8" s="62">
        <v>15.7</v>
      </c>
      <c r="DQ8" s="62">
        <v>14.6</v>
      </c>
      <c r="DR8" s="62">
        <v>24.8</v>
      </c>
      <c r="DS8" s="61">
        <v>60.8</v>
      </c>
      <c r="DT8" s="61">
        <v>61.5</v>
      </c>
      <c r="DU8" s="61">
        <v>63.1</v>
      </c>
      <c r="DV8" s="61">
        <v>65.3</v>
      </c>
      <c r="DW8" s="61">
        <v>67</v>
      </c>
      <c r="DX8" s="61">
        <v>53.8</v>
      </c>
      <c r="DY8" s="61">
        <v>56.1</v>
      </c>
      <c r="DZ8" s="61">
        <v>56.4</v>
      </c>
      <c r="EA8" s="61">
        <v>56.9</v>
      </c>
      <c r="EB8" s="61">
        <v>58.3</v>
      </c>
      <c r="EC8" s="61">
        <v>56</v>
      </c>
      <c r="ED8" s="61">
        <v>75.099999999999994</v>
      </c>
      <c r="EE8" s="61">
        <v>70</v>
      </c>
      <c r="EF8" s="61">
        <v>72.599999999999994</v>
      </c>
      <c r="EG8" s="61">
        <v>74.8</v>
      </c>
      <c r="EH8" s="61">
        <v>75.099999999999994</v>
      </c>
      <c r="EI8" s="61">
        <v>71</v>
      </c>
      <c r="EJ8" s="61">
        <v>73.2</v>
      </c>
      <c r="EK8" s="61">
        <v>73.400000000000006</v>
      </c>
      <c r="EL8" s="61">
        <v>72.5</v>
      </c>
      <c r="EM8" s="61">
        <v>72.3</v>
      </c>
      <c r="EN8" s="61">
        <v>70.7</v>
      </c>
      <c r="EO8" s="62">
        <v>25051000</v>
      </c>
      <c r="EP8" s="62">
        <v>25743351</v>
      </c>
      <c r="EQ8" s="62">
        <v>25160186</v>
      </c>
      <c r="ER8" s="62">
        <v>40623700</v>
      </c>
      <c r="ES8" s="62">
        <v>40876467</v>
      </c>
      <c r="ET8" s="62">
        <v>38480542</v>
      </c>
      <c r="EU8" s="62">
        <v>38744035</v>
      </c>
      <c r="EV8" s="62">
        <v>40117620</v>
      </c>
      <c r="EW8" s="62">
        <v>42330999</v>
      </c>
      <c r="EX8" s="62">
        <v>43068047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170</v>
      </c>
      <c r="C10" s="67" t="s">
        <v>171</v>
      </c>
      <c r="D10" s="67" t="s">
        <v>172</v>
      </c>
      <c r="E10" s="67" t="s">
        <v>173</v>
      </c>
      <c r="F10" s="67" t="s">
        <v>174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2022-12-01T02:15:03Z</dcterms:created>
  <dcterms:modified xsi:type="dcterms:W3CDTF">2023-01-25T01:51:09Z</dcterms:modified>
  <cp:category/>
</cp:coreProperties>
</file>