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121\Desktop\R2各課提出分\"/>
    </mc:Choice>
  </mc:AlternateContent>
  <workbookProtection workbookAlgorithmName="SHA-512" workbookHashValue="oLJZlusSm36uG42ZQYjMuKgdVH/yc2lMO55iEVpIczmPRPiqXhWbXe/HSvwYBRAWqjNNbzxoLGfk1HFc319mNg==" workbookSaltValue="f8fhGhymwJdyp4d2L/7yWg=="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<sst xmlns="http://schemas.openxmlformats.org/spreadsheetml/2006/main" count="233" uniqueCount="117">
  <si>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</si>
  <si>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</si>
  <si>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</si>
  <si>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</si>
  <si>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</si>
  <si>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</si>
  <si>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</si>
  <si>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</si>
  <si>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</si>
  <si>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</si>
  <si>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</si>
  <si>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</si>
  <si>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</si>
  <si>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</si>
  <si>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</si>
  <si>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</si>
  <si>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</si>
  <si>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</si>
  <si>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</si>
  <si>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</si>
  <si>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</si>
  <si>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</si>
  <si>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</si>
  <si>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</si>
  <si>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</si>
  <si>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</si>
  <si>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</si>
  <si>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</si>
  <si>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</si>
  <si>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</si>
  <si>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</si>
  <si>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</si>
  <si>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</si>
  <si>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</si>
  <si>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</si>
  <si>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</si>
  <si>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</si>
  <si>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</si>
  <si>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</si>
  <si>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</si>
  <si>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</si>
  <si>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</si>
  <si>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</si>
  <si>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</si>
  <si>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</si>
  <si>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</si>
  <si>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</si>
  <si>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</si>
  <si>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</si>
  <si>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</si>
  <si>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</si>
  <si>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</si>
  <si>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</si>
  <si>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</si>
  <si>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</si>
  <si>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</si>
  <si>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</si>
  <si>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</si>
  <si>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</si>
  <si>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</si>
  <si>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</si>
  <si>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</si>
  <si>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</si>
  <si>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</si>
  <si>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</si>
  <si>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</si>
  <si>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</si>
  <si>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</si>
  <si>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</si>
  <si>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</si>
  <si>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</si>
  <si>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</si>
  <si>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</si>
  <si>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</si>
  <si>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</si>
  <si>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</si>
  <si>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</si>
  <si>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</si>
  <si>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</si>
  <si>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</si>
  <si>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</si>
  <si>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</si>
  <si>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</si>
  <si>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</si>
  <si>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</si>
  <si>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</si>
  <si>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</si>
  <si>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</si>
  <si>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</si>
  <si>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</si>
  <si>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</si>
  <si>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</si>
  <si>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</si>
  <si>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</si>
  <si>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</si>
  <si>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せたな町</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</si>
  <si>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</si>
  <si>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</si>
  <si>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</si>
  <si>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</si>
  <si>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</si>
  <si>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</si>
  <si>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</si>
  <si>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</si>
  <si>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</si>
  <si>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</si>
  <si>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</si>
  <si>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</si>
  <si>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</si>
  <si>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</si>
  <si>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</si>
  <si>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</si>
  <si>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</si>
  <si>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</si>
  <si>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 収益的収支比率
R2はコロナウィルスによる飲食店・観光施設の休業による使用水量の減から料金収入が減となり、町の人口も減少し使用水量が減り給水収益が減となっている。人口減だが施設維持経費は変わらず光熱水費等は社会経済的に増となっており経費は増えているため収支比率が減少となった。
④ 企業債残高対給水収益比率
H27年度まで一部水道施設改良事業で起債残高は増えたが、以降は大きな事業は行っておらず償還に回り収益比率が減となっている。
⑤ 料金回収率
施設維持費や事業費を抑えた結果、料金収入の減となっているが給水原価が下がり、料金回収率の向上となった。
⑥ 給水原価
維持経費等の支出が抑えれた結果、給水原価は減少となった。
⑦ 施設利用率
施設老朽化により漏水量が増え、配水量が増えたことが施設利用率が上がった。
⑧ 有収率
施設の老朽化による漏水が主であり、昨年まで修理対応し有収率が向上していたが、老朽が原因の配水管からの漏水で有収水量の減となった。</t>
    <rPh sb="23" eb="25">
      <t>インショク</t>
    </rPh>
    <rPh sb="25" eb="26">
      <t>テン</t>
    </rPh>
    <rPh sb="27" eb="29">
      <t>カンコウ</t>
    </rPh>
    <rPh sb="29" eb="31">
      <t>シセツ</t>
    </rPh>
    <rPh sb="32" eb="34">
      <t>キュウギョウ</t>
    </rPh>
    <rPh sb="60" eb="62">
      <t>ゲンショウ</t>
    </rPh>
    <rPh sb="68" eb="69">
      <t>ヘ</t>
    </rPh>
    <rPh sb="83" eb="86">
      <t>ジンコウゲン</t>
    </rPh>
    <rPh sb="88" eb="90">
      <t>シセツ</t>
    </rPh>
    <rPh sb="92" eb="94">
      <t>ケイヒ</t>
    </rPh>
    <rPh sb="95" eb="96">
      <t>カ</t>
    </rPh>
    <rPh sb="99" eb="103">
      <t>コウネツスイヒ</t>
    </rPh>
    <rPh sb="103" eb="104">
      <t>トウ</t>
    </rPh>
    <rPh sb="105" eb="107">
      <t>シャカイ</t>
    </rPh>
    <rPh sb="107" eb="110">
      <t>ケイザイテキ</t>
    </rPh>
    <rPh sb="118" eb="120">
      <t>ケイヒ</t>
    </rPh>
    <rPh sb="121" eb="122">
      <t>フ</t>
    </rPh>
    <rPh sb="128" eb="130">
      <t>シュウシ</t>
    </rPh>
    <rPh sb="130" eb="132">
      <t>ヒリツ</t>
    </rPh>
    <rPh sb="133" eb="135">
      <t>ゲンショウ</t>
    </rPh>
    <rPh sb="174" eb="176">
      <t>キサイ</t>
    </rPh>
    <rPh sb="176" eb="178">
      <t>ザンダカ</t>
    </rPh>
    <rPh sb="179" eb="180">
      <t>フ</t>
    </rPh>
    <rPh sb="184" eb="186">
      <t>イコウ</t>
    </rPh>
    <rPh sb="187" eb="188">
      <t>オオ</t>
    </rPh>
    <rPh sb="190" eb="192">
      <t>ジギョウ</t>
    </rPh>
    <rPh sb="193" eb="194">
      <t>オコナ</t>
    </rPh>
    <rPh sb="199" eb="201">
      <t>ショウカン</t>
    </rPh>
    <rPh sb="202" eb="203">
      <t>マワ</t>
    </rPh>
    <rPh sb="232" eb="235">
      <t>ジギョウヒ</t>
    </rPh>
    <rPh sb="236" eb="237">
      <t>オサ</t>
    </rPh>
    <rPh sb="239" eb="241">
      <t>ケッカ</t>
    </rPh>
    <rPh sb="260" eb="261">
      <t>サ</t>
    </rPh>
    <rPh sb="264" eb="266">
      <t>リョウキン</t>
    </rPh>
    <rPh sb="266" eb="268">
      <t>カイシュウ</t>
    </rPh>
    <rPh sb="268" eb="269">
      <t>リツ</t>
    </rPh>
    <rPh sb="270" eb="272">
      <t>コウジョウ</t>
    </rPh>
    <rPh sb="287" eb="289">
      <t>ケイヒ</t>
    </rPh>
    <rPh sb="289" eb="290">
      <t>トウ</t>
    </rPh>
    <rPh sb="291" eb="293">
      <t>シシュツ</t>
    </rPh>
    <rPh sb="294" eb="295">
      <t>オサ</t>
    </rPh>
    <rPh sb="298" eb="300">
      <t>ケッカ</t>
    </rPh>
    <rPh sb="306" eb="308">
      <t>ゲンショウ</t>
    </rPh>
    <rPh sb="322" eb="324">
      <t>シセツ</t>
    </rPh>
    <rPh sb="324" eb="327">
      <t>ロウキュウカ</t>
    </rPh>
    <rPh sb="332" eb="333">
      <t>リョウ</t>
    </rPh>
    <rPh sb="334" eb="335">
      <t>フ</t>
    </rPh>
    <rPh sb="337" eb="339">
      <t>ハイスイ</t>
    </rPh>
    <rPh sb="339" eb="340">
      <t>リョウ</t>
    </rPh>
    <rPh sb="341" eb="342">
      <t>フ</t>
    </rPh>
    <rPh sb="347" eb="349">
      <t>シセツ</t>
    </rPh>
    <rPh sb="349" eb="351">
      <t>リヨウ</t>
    </rPh>
    <rPh sb="351" eb="352">
      <t>リツ</t>
    </rPh>
    <rPh sb="353" eb="354">
      <t>ア</t>
    </rPh>
    <rPh sb="382" eb="384">
      <t>サクネン</t>
    </rPh>
    <rPh sb="386" eb="388">
      <t>シュウリ</t>
    </rPh>
    <rPh sb="388" eb="390">
      <t>タイオウ</t>
    </rPh>
    <rPh sb="391" eb="394">
      <t>ユウシュウリツ</t>
    </rPh>
    <rPh sb="395" eb="397">
      <t>コウジョウ</t>
    </rPh>
    <rPh sb="403" eb="405">
      <t>ロウキュウ</t>
    </rPh>
    <rPh sb="406" eb="408">
      <t>ゲンイン</t>
    </rPh>
    <rPh sb="409" eb="412">
      <t>ハイスイカン</t>
    </rPh>
    <rPh sb="415" eb="417">
      <t>ロウスイ</t>
    </rPh>
    <rPh sb="418" eb="420">
      <t>ユウシュウ</t>
    </rPh>
    <rPh sb="420" eb="422">
      <t>スイリョウ</t>
    </rPh>
    <rPh sb="423" eb="424">
      <t>ゲン</t>
    </rPh>
    <phoneticPr fontId="4"/>
  </si>
  <si>
    <t>③ 管路更新率
町内の一部地域を水道施設改良事業により更新を行い更新率は向上したが、本町においては水道施設数が多く、まだ老朽化した管路及び施設があり、耐用年数も超えて、機器の故障、配水管の漏水が起こっており、計画的に改修を進めていかなければならなが、今後も料金収入の減、人口減が考えられ、施設更新の改修や更新も進めていきたいが町単独では難しい状況にある。</t>
    <rPh sb="8" eb="10">
      <t>チョウナイ</t>
    </rPh>
    <rPh sb="11" eb="13">
      <t>イチブ</t>
    </rPh>
    <rPh sb="13" eb="15">
      <t>チイキ</t>
    </rPh>
    <rPh sb="84" eb="86">
      <t>キキ</t>
    </rPh>
    <rPh sb="87" eb="89">
      <t>コショウ</t>
    </rPh>
    <rPh sb="90" eb="93">
      <t>ハイスイカン</t>
    </rPh>
    <rPh sb="94" eb="96">
      <t>ロウスイ</t>
    </rPh>
    <rPh sb="97" eb="98">
      <t>オ</t>
    </rPh>
    <rPh sb="125" eb="127">
      <t>コンゴ</t>
    </rPh>
    <rPh sb="128" eb="130">
      <t>リョウキン</t>
    </rPh>
    <rPh sb="130" eb="132">
      <t>シュウニュウ</t>
    </rPh>
    <rPh sb="133" eb="134">
      <t>ゲン</t>
    </rPh>
    <rPh sb="135" eb="138">
      <t>ジンコウゲン</t>
    </rPh>
    <rPh sb="139" eb="140">
      <t>カンガ</t>
    </rPh>
    <rPh sb="144" eb="146">
      <t>シセツ</t>
    </rPh>
    <rPh sb="146" eb="148">
      <t>コウシン</t>
    </rPh>
    <rPh sb="149" eb="151">
      <t>カイシュウ</t>
    </rPh>
    <rPh sb="152" eb="154">
      <t>コウシン</t>
    </rPh>
    <rPh sb="155" eb="156">
      <t>スス</t>
    </rPh>
    <rPh sb="163" eb="164">
      <t>チョウ</t>
    </rPh>
    <rPh sb="164" eb="166">
      <t>タンドク</t>
    </rPh>
    <rPh sb="168" eb="169">
      <t>ムズカ</t>
    </rPh>
    <rPh sb="171" eb="173">
      <t>ジョウキョウ</t>
    </rPh>
    <phoneticPr fontId="4"/>
  </si>
  <si>
    <t>毎年人口減少に伴う給水収益の減、令和2年度にあってはコロナウィルスによる経済活動の停滞から料金収入が減少し、水道施設は老朽化による修理、維持管理経費も例年通りとなっており、健全な経営は難しい状況であり、水道施設の更新時期でもあるが、水道事業単独では更新は難しく町財政的にも困難な状況である。将来の健全な水道事業運営を行う為、料金値上げも視野に水道運営を考えていかなければならない。</t>
    <rPh sb="14" eb="15">
      <t>ゲン</t>
    </rPh>
    <rPh sb="16" eb="18">
      <t>レイワ</t>
    </rPh>
    <rPh sb="19" eb="21">
      <t>ネンド</t>
    </rPh>
    <rPh sb="36" eb="38">
      <t>ケイザイ</t>
    </rPh>
    <rPh sb="38" eb="40">
      <t>カツドウ</t>
    </rPh>
    <rPh sb="41" eb="43">
      <t>テイタイ</t>
    </rPh>
    <rPh sb="45" eb="47">
      <t>リョウキン</t>
    </rPh>
    <rPh sb="47" eb="49">
      <t>シュウニュウ</t>
    </rPh>
    <rPh sb="68" eb="70">
      <t>イジ</t>
    </rPh>
    <rPh sb="70" eb="72">
      <t>カンリ</t>
    </rPh>
    <rPh sb="72" eb="74">
      <t>ケイヒ</t>
    </rPh>
    <rPh sb="75" eb="77">
      <t>レイネン</t>
    </rPh>
    <rPh sb="77" eb="78">
      <t>ドオ</t>
    </rPh>
    <rPh sb="86" eb="88">
      <t>ケンゼン</t>
    </rPh>
    <rPh sb="89" eb="91">
      <t>ケイエイ</t>
    </rPh>
    <rPh sb="92" eb="93">
      <t>ムズカ</t>
    </rPh>
    <rPh sb="95" eb="97">
      <t>ジョウキョウ</t>
    </rPh>
    <rPh sb="116" eb="118">
      <t>スイドウ</t>
    </rPh>
    <rPh sb="118" eb="120">
      <t>ジギョウ</t>
    </rPh>
    <rPh sb="120" eb="122">
      <t>タンドク</t>
    </rPh>
    <rPh sb="124" eb="126">
      <t>コウシン</t>
    </rPh>
    <rPh sb="127" eb="128">
      <t>ムズカ</t>
    </rPh>
    <rPh sb="130" eb="131">
      <t>チョウ</t>
    </rPh>
    <rPh sb="131" eb="134">
      <t>ザイセイテキ</t>
    </rPh>
    <rPh sb="136" eb="138">
      <t>コンナン</t>
    </rPh>
    <rPh sb="139" eb="141">
      <t>ジョウキョウ</t>
    </rPh>
    <rPh sb="145" eb="147">
      <t>ショウライ</t>
    </rPh>
    <rPh sb="148" eb="150">
      <t>ケンゼン</t>
    </rPh>
    <rPh sb="155" eb="157">
      <t>ウンエイ</t>
    </rPh>
    <rPh sb="158" eb="159">
      <t>オコナ</t>
    </rPh>
    <rPh sb="160" eb="161">
      <t>タメ</t>
    </rPh>
    <rPh sb="162" eb="164">
      <t>リョウキン</t>
    </rPh>
    <rPh sb="164" eb="166">
      <t>ネア</t>
    </rPh>
    <rPh sb="168" eb="170">
      <t>シヤ</t>
    </rPh>
    <rPh sb="171" eb="173">
      <t>スイドウ</t>
    </rPh>
    <rPh sb="173" eb="175">
      <t>ウンエイ</t>
    </rPh>
    <rPh sb="176" eb="177">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</si>
</sst>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31B-49CA-B617-09A6BD245A49}"/>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0.96</c:v>
                </c:pt>
                <c:pt idx="2">
                  <c:v>0.65</c:v>
                </c:pt>
                <c:pt idx="3">
                  <c:v>0.52</c:v>
                </c:pt>
                <c:pt idx="4">
                  <c:v>1.48</c:v>
                </c:pt>
              </c:numCache>
            </c:numRef>
          </c:val>
          <c:smooth val="0"/>
          <c:extLst>
            <c:ext xmlns:c16="http://schemas.microsoft.com/office/drawing/2014/chart" uri="{C3380CC4-5D6E-409C-BE32-E72D297353CC}">
              <c16:uniqueId val="{00000001-631B-49CA-B617-09A6BD245A49}"/>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61.97</c:v>
                </c:pt>
                <c:pt idx="1">
                  <c:v>59.65</c:v>
                </c:pt>
                <c:pt idx="2">
                  <c:v>55.32</c:v>
                </c:pt>
                <c:pt idx="3">
                  <c:v>51.91</c:v>
                </c:pt>
                <c:pt idx="4">
                  <c:v>55.78</c:v>
                </c:pt>
              </c:numCache>
            </c:numRef>
          </c:val>
          <c:extLst>
            <c:ext xmlns:c16="http://schemas.microsoft.com/office/drawing/2014/chart" uri="{C3380CC4-5D6E-409C-BE32-E72D297353CC}">
              <c16:uniqueId val="{00000000-EF84-449F-B275-E53D6146D537}"/>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56.19</c:v>
                </c:pt>
                <c:pt idx="1">
                  <c:v>56.65</c:v>
                </c:pt>
                <c:pt idx="2">
                  <c:v>56.41</c:v>
                </c:pt>
                <c:pt idx="3">
                  <c:v>54.9</c:v>
                </c:pt>
                <c:pt idx="4">
                  <c:v>55.7</c:v>
                </c:pt>
              </c:numCache>
            </c:numRef>
          </c:val>
          <c:smooth val="0"/>
          <c:extLst>
            <c:ext xmlns:c16="http://schemas.microsoft.com/office/drawing/2014/chart" uri="{C3380CC4-5D6E-409C-BE32-E72D297353CC}">
              <c16:uniqueId val="{00000001-EF84-449F-B275-E53D6146D537}"/>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70.7</c:v>
                </c:pt>
                <c:pt idx="1">
                  <c:v>71.86</c:v>
                </c:pt>
                <c:pt idx="2">
                  <c:v>76.58</c:v>
                </c:pt>
                <c:pt idx="3">
                  <c:v>80.819999999999993</c:v>
                </c:pt>
                <c:pt idx="4">
                  <c:v>72.72</c:v>
                </c:pt>
              </c:numCache>
            </c:numRef>
          </c:val>
          <c:extLst>
            <c:ext xmlns:c16="http://schemas.microsoft.com/office/drawing/2014/chart" uri="{C3380CC4-5D6E-409C-BE32-E72D297353CC}">
              <c16:uniqueId val="{00000000-AF66-4E2C-A560-45125AF93400}"/>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77.180000000000007</c:v>
                </c:pt>
                <c:pt idx="1">
                  <c:v>76.13</c:v>
                </c:pt>
                <c:pt idx="2">
                  <c:v>75.12</c:v>
                </c:pt>
                <c:pt idx="3">
                  <c:v>74.27</c:v>
                </c:pt>
                <c:pt idx="4">
                  <c:v>71.81</c:v>
                </c:pt>
              </c:numCache>
            </c:numRef>
          </c:val>
          <c:smooth val="0"/>
          <c:extLst>
            <c:ext xmlns:c16="http://schemas.microsoft.com/office/drawing/2014/chart" uri="{C3380CC4-5D6E-409C-BE32-E72D297353CC}">
              <c16:uniqueId val="{00000001-AF66-4E2C-A560-45125AF93400}"/>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82.26</c:v>
                </c:pt>
                <c:pt idx="1">
                  <c:v>79.849999999999994</c:v>
                </c:pt>
                <c:pt idx="2">
                  <c:v>78.28</c:v>
                </c:pt>
                <c:pt idx="3">
                  <c:v>78.790000000000006</c:v>
                </c:pt>
                <c:pt idx="4">
                  <c:v>77</c:v>
                </c:pt>
              </c:numCache>
            </c:numRef>
          </c:val>
          <c:extLst>
            <c:ext xmlns:c16="http://schemas.microsoft.com/office/drawing/2014/chart" uri="{C3380CC4-5D6E-409C-BE32-E72D297353CC}">
              <c16:uniqueId val="{00000000-6D17-4465-8E86-0FB69E35DED9}"/>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76.650000000000006</c:v>
                </c:pt>
                <c:pt idx="1">
                  <c:v>73.959999999999994</c:v>
                </c:pt>
                <c:pt idx="2">
                  <c:v>75.010000000000005</c:v>
                </c:pt>
                <c:pt idx="3">
                  <c:v>72.760000000000005</c:v>
                </c:pt>
                <c:pt idx="4">
                  <c:v>82.57</c:v>
                </c:pt>
              </c:numCache>
            </c:numRef>
          </c:val>
          <c:smooth val="0"/>
          <c:extLst>
            <c:ext xmlns:c16="http://schemas.microsoft.com/office/drawing/2014/chart" uri="{C3380CC4-5D6E-409C-BE32-E72D297353CC}">
              <c16:uniqueId val="{00000001-6D17-4465-8E86-0FB69E35DED9}"/>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064-423F-BF82-F0E247C3FB0C}"/>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64-423F-BF82-F0E247C3FB0C}"/>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97-464E-8F45-E3F871BCC93B}"/>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97-464E-8F45-E3F871BCC93B}"/>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F0-462F-B642-609DEA416779}"/>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F0-462F-B642-609DEA416779}"/>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05-41E4-9607-CF5663E200FB}"/>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05-41E4-9607-CF5663E200FB}"/>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1165.9000000000001</c:v>
                </c:pt>
                <c:pt idx="1">
                  <c:v>1130.7</c:v>
                </c:pt>
                <c:pt idx="2">
                  <c:v>1058.71</c:v>
                </c:pt>
                <c:pt idx="3">
                  <c:v>961.85</c:v>
                </c:pt>
                <c:pt idx="4">
                  <c:v>878.05</c:v>
                </c:pt>
              </c:numCache>
            </c:numRef>
          </c:val>
          <c:extLst>
            <c:ext xmlns:c16="http://schemas.microsoft.com/office/drawing/2014/chart" uri="{C3380CC4-5D6E-409C-BE32-E72D297353CC}">
              <c16:uniqueId val="{00000000-5278-4F0B-9525-48FE58DDD9D6}"/>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1346.23</c:v>
                </c:pt>
                <c:pt idx="1">
                  <c:v>1295.06</c:v>
                </c:pt>
                <c:pt idx="2">
                  <c:v>1168.7</c:v>
                </c:pt>
                <c:pt idx="3">
                  <c:v>1245.46</c:v>
                </c:pt>
                <c:pt idx="4">
                  <c:v>834.1</c:v>
                </c:pt>
              </c:numCache>
            </c:numRef>
          </c:val>
          <c:smooth val="0"/>
          <c:extLst>
            <c:ext xmlns:c16="http://schemas.microsoft.com/office/drawing/2014/chart" uri="{C3380CC4-5D6E-409C-BE32-E72D297353CC}">
              <c16:uniqueId val="{00000001-5278-4F0B-9525-48FE58DDD9D6}"/>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58.3</c:v>
                </c:pt>
                <c:pt idx="1">
                  <c:v>50.35</c:v>
                </c:pt>
                <c:pt idx="2">
                  <c:v>47.59</c:v>
                </c:pt>
                <c:pt idx="3">
                  <c:v>52.08</c:v>
                </c:pt>
                <c:pt idx="4">
                  <c:v>92.34</c:v>
                </c:pt>
              </c:numCache>
            </c:numRef>
          </c:val>
          <c:extLst>
            <c:ext xmlns:c16="http://schemas.microsoft.com/office/drawing/2014/chart" uri="{C3380CC4-5D6E-409C-BE32-E72D297353CC}">
              <c16:uniqueId val="{00000000-67A5-4226-B74A-616AADD74583}"/>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53.41</c:v>
                </c:pt>
                <c:pt idx="1">
                  <c:v>53.29</c:v>
                </c:pt>
                <c:pt idx="2">
                  <c:v>53.59</c:v>
                </c:pt>
                <c:pt idx="3">
                  <c:v>51.08</c:v>
                </c:pt>
                <c:pt idx="4">
                  <c:v>64.44</c:v>
                </c:pt>
              </c:numCache>
            </c:numRef>
          </c:val>
          <c:smooth val="0"/>
          <c:extLst>
            <c:ext xmlns:c16="http://schemas.microsoft.com/office/drawing/2014/chart" uri="{C3380CC4-5D6E-409C-BE32-E72D297353CC}">
              <c16:uniqueId val="{00000001-67A5-4226-B74A-616AADD74583}"/>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291.89999999999998</c:v>
                </c:pt>
                <c:pt idx="1">
                  <c:v>339.49</c:v>
                </c:pt>
                <c:pt idx="2">
                  <c:v>361.71</c:v>
                </c:pt>
                <c:pt idx="3">
                  <c:v>332.81</c:v>
                </c:pt>
                <c:pt idx="4">
                  <c:v>190.61</c:v>
                </c:pt>
              </c:numCache>
            </c:numRef>
          </c:val>
          <c:extLst>
            <c:ext xmlns:c16="http://schemas.microsoft.com/office/drawing/2014/chart" uri="{C3380CC4-5D6E-409C-BE32-E72D297353CC}">
              <c16:uniqueId val="{00000000-E319-4363-8DBE-DCE6B52B5AD0}"/>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277.39999999999998</c:v>
                </c:pt>
                <c:pt idx="1">
                  <c:v>259.02</c:v>
                </c:pt>
                <c:pt idx="2">
                  <c:v>259.79000000000002</c:v>
                </c:pt>
                <c:pt idx="3">
                  <c:v>262.13</c:v>
                </c:pt>
                <c:pt idx="4">
                  <c:v>197.14</c:v>
                </c:pt>
              </c:numCache>
            </c:numRef>
          </c:val>
          <c:smooth val="0"/>
          <c:extLst>
            <c:ext xmlns:c16="http://schemas.microsoft.com/office/drawing/2014/chart" uri="{C3380CC4-5D6E-409C-BE32-E72D297353CC}">
              <c16:uniqueId val="{00000001-E319-4363-8DBE-DCE6B52B5AD0}"/>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6"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北海道　せたな町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D2</v>
      </c>
      <c r="X8" s="73"/>
      <c r="Y8" s="73"/>
      <c r="Z8" s="73"/>
      <c r="AA8" s="73"/>
      <c r="AB8" s="73"/>
      <c r="AC8" s="73"/>
      <c r="AD8" s="73" t="str">
        <f>データ!$M$6</f>
        <v>非設置</v>
      </c>
      <c r="AE8" s="73"/>
      <c r="AF8" s="73"/>
      <c r="AG8" s="73"/>
      <c r="AH8" s="73"/>
      <c r="AI8" s="73"/>
      <c r="AJ8" s="73"/>
      <c r="AK8" s="2"/>
      <c r="AL8" s="67">
        <f>データ!$R$6</f>
        <v>7563</v>
      </c>
      <c r="AM8" s="67"/>
      <c r="AN8" s="67"/>
      <c r="AO8" s="67"/>
      <c r="AP8" s="67"/>
      <c r="AQ8" s="67"/>
      <c r="AR8" s="67"/>
      <c r="AS8" s="67"/>
      <c r="AT8" s="66">
        <f>データ!$S$6</f>
        <v>638.67999999999995</v>
      </c>
      <c r="AU8" s="66"/>
      <c r="AV8" s="66"/>
      <c r="AW8" s="66"/>
      <c r="AX8" s="66"/>
      <c r="AY8" s="66"/>
      <c r="AZ8" s="66"/>
      <c r="BA8" s="66"/>
      <c r="BB8" s="66">
        <f>データ!$T$6</f>
        <v>11.84</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98.26</v>
      </c>
      <c r="Q10" s="66"/>
      <c r="R10" s="66"/>
      <c r="S10" s="66"/>
      <c r="T10" s="66"/>
      <c r="U10" s="66"/>
      <c r="V10" s="66"/>
      <c r="W10" s="67">
        <f>データ!$Q$6</f>
        <v>3290</v>
      </c>
      <c r="X10" s="67"/>
      <c r="Y10" s="67"/>
      <c r="Z10" s="67"/>
      <c r="AA10" s="67"/>
      <c r="AB10" s="67"/>
      <c r="AC10" s="67"/>
      <c r="AD10" s="2"/>
      <c r="AE10" s="2"/>
      <c r="AF10" s="2"/>
      <c r="AG10" s="2"/>
      <c r="AH10" s="2"/>
      <c r="AI10" s="2"/>
      <c r="AJ10" s="2"/>
      <c r="AK10" s="2"/>
      <c r="AL10" s="67">
        <f>データ!$U$6</f>
        <v>7068</v>
      </c>
      <c r="AM10" s="67"/>
      <c r="AN10" s="67"/>
      <c r="AO10" s="67"/>
      <c r="AP10" s="67"/>
      <c r="AQ10" s="67"/>
      <c r="AR10" s="67"/>
      <c r="AS10" s="67"/>
      <c r="AT10" s="66">
        <f>データ!$V$6</f>
        <v>59.03</v>
      </c>
      <c r="AU10" s="66"/>
      <c r="AV10" s="66"/>
      <c r="AW10" s="66"/>
      <c r="AX10" s="66"/>
      <c r="AY10" s="66"/>
      <c r="AZ10" s="66"/>
      <c r="BA10" s="66"/>
      <c r="BB10" s="66">
        <f>データ!$W$6</f>
        <v>119.74</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114</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115</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116</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41</v>
      </c>
      <c r="N85" s="27" t="s">
        <v>42</v>
      </c>
      <c r="O85" s="27" t="str">
        <f>データ!EN6</f>
        <v>【0.80】</v>
      </c>
    </row>
  </sheetData>
  <sheetProtection algorithmName="SHA-512" hashValue="Gs/dw7oC+5o0yuJdioleyPOEOrGlsIXxCtJm81tKgtg/W8adOfIxJ6WFW63YkQ2ioMaOZV+avBoRCFic4xYnxg==" saltValue="daCmFwQRMnvJif2loU/bg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27</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54</v>
      </c>
      <c r="B4" s="31"/>
      <c r="C4" s="31"/>
      <c r="D4" s="31"/>
      <c r="E4" s="31"/>
      <c r="F4" s="31"/>
      <c r="G4" s="31"/>
      <c r="H4" s="80"/>
      <c r="I4" s="81"/>
      <c r="J4" s="81"/>
      <c r="K4" s="81"/>
      <c r="L4" s="81"/>
      <c r="M4" s="81"/>
      <c r="N4" s="81"/>
      <c r="O4" s="81"/>
      <c r="P4" s="81"/>
      <c r="Q4" s="81"/>
      <c r="R4" s="81"/>
      <c r="S4" s="81"/>
      <c r="T4" s="81"/>
      <c r="U4" s="81"/>
      <c r="V4" s="81"/>
      <c r="W4" s="82"/>
      <c r="X4" s="76" t="s">
        <v>55</v>
      </c>
      <c r="Y4" s="76"/>
      <c r="Z4" s="76"/>
      <c r="AA4" s="76"/>
      <c r="AB4" s="76"/>
      <c r="AC4" s="76"/>
      <c r="AD4" s="76"/>
      <c r="AE4" s="76"/>
      <c r="AF4" s="76"/>
      <c r="AG4" s="76"/>
      <c r="AH4" s="76"/>
      <c r="AI4" s="76" t="s">
        <v>56</v>
      </c>
      <c r="AJ4" s="76"/>
      <c r="AK4" s="76"/>
      <c r="AL4" s="76"/>
      <c r="AM4" s="76"/>
      <c r="AN4" s="76"/>
      <c r="AO4" s="76"/>
      <c r="AP4" s="76"/>
      <c r="AQ4" s="76"/>
      <c r="AR4" s="76"/>
      <c r="AS4" s="76"/>
      <c r="AT4" s="76" t="s">
        <v>57</v>
      </c>
      <c r="AU4" s="76"/>
      <c r="AV4" s="76"/>
      <c r="AW4" s="76"/>
      <c r="AX4" s="76"/>
      <c r="AY4" s="76"/>
      <c r="AZ4" s="76"/>
      <c r="BA4" s="76"/>
      <c r="BB4" s="76"/>
      <c r="BC4" s="76"/>
      <c r="BD4" s="76"/>
      <c r="BE4" s="76" t="s">
        <v>58</v>
      </c>
      <c r="BF4" s="76"/>
      <c r="BG4" s="76"/>
      <c r="BH4" s="76"/>
      <c r="BI4" s="76"/>
      <c r="BJ4" s="76"/>
      <c r="BK4" s="76"/>
      <c r="BL4" s="76"/>
      <c r="BM4" s="76"/>
      <c r="BN4" s="76"/>
      <c r="BO4" s="76"/>
      <c r="BP4" s="76" t="s">
        <v>59</v>
      </c>
      <c r="BQ4" s="76"/>
      <c r="BR4" s="76"/>
      <c r="BS4" s="76"/>
      <c r="BT4" s="76"/>
      <c r="BU4" s="76"/>
      <c r="BV4" s="76"/>
      <c r="BW4" s="76"/>
      <c r="BX4" s="76"/>
      <c r="BY4" s="76"/>
      <c r="BZ4" s="76"/>
      <c r="CA4" s="76" t="s">
        <v>60</v>
      </c>
      <c r="CB4" s="76"/>
      <c r="CC4" s="76"/>
      <c r="CD4" s="76"/>
      <c r="CE4" s="76"/>
      <c r="CF4" s="76"/>
      <c r="CG4" s="76"/>
      <c r="CH4" s="76"/>
      <c r="CI4" s="76"/>
      <c r="CJ4" s="76"/>
      <c r="CK4" s="76"/>
      <c r="CL4" s="76" t="s">
        <v>61</v>
      </c>
      <c r="CM4" s="76"/>
      <c r="CN4" s="76"/>
      <c r="CO4" s="76"/>
      <c r="CP4" s="76"/>
      <c r="CQ4" s="76"/>
      <c r="CR4" s="76"/>
      <c r="CS4" s="76"/>
      <c r="CT4" s="76"/>
      <c r="CU4" s="76"/>
      <c r="CV4" s="76"/>
      <c r="CW4" s="76" t="s">
        <v>62</v>
      </c>
      <c r="CX4" s="76"/>
      <c r="CY4" s="76"/>
      <c r="CZ4" s="76"/>
      <c r="DA4" s="76"/>
      <c r="DB4" s="76"/>
      <c r="DC4" s="76"/>
      <c r="DD4" s="76"/>
      <c r="DE4" s="76"/>
      <c r="DF4" s="76"/>
      <c r="DG4" s="76"/>
      <c r="DH4" s="76" t="s">
        <v>63</v>
      </c>
      <c r="DI4" s="76"/>
      <c r="DJ4" s="76"/>
      <c r="DK4" s="76"/>
      <c r="DL4" s="76"/>
      <c r="DM4" s="76"/>
      <c r="DN4" s="76"/>
      <c r="DO4" s="76"/>
      <c r="DP4" s="76"/>
      <c r="DQ4" s="76"/>
      <c r="DR4" s="76"/>
      <c r="DS4" s="76" t="s">
        <v>64</v>
      </c>
      <c r="DT4" s="76"/>
      <c r="DU4" s="76"/>
      <c r="DV4" s="76"/>
      <c r="DW4" s="76"/>
      <c r="DX4" s="76"/>
      <c r="DY4" s="76"/>
      <c r="DZ4" s="76"/>
      <c r="EA4" s="76"/>
      <c r="EB4" s="76"/>
      <c r="EC4" s="76"/>
      <c r="ED4" s="76" t="s">
        <v>65</v>
      </c>
      <c r="EE4" s="76"/>
      <c r="EF4" s="76"/>
      <c r="EG4" s="76"/>
      <c r="EH4" s="76"/>
      <c r="EI4" s="76"/>
      <c r="EJ4" s="76"/>
      <c r="EK4" s="76"/>
      <c r="EL4" s="76"/>
      <c r="EM4" s="76"/>
      <c r="EN4" s="76"/>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2020</v>
      </c>
      <c r="C6" s="34">
        <f t="shared" ref="C6:W6" si="3">C7</f>
        <v>13714</v>
      </c>
      <c r="D6" s="34">
        <f t="shared" si="3"/>
        <v>47</v>
      </c>
      <c r="E6" s="34">
        <f t="shared" si="3"/>
        <v>1</v>
      </c>
      <c r="F6" s="34">
        <f t="shared" si="3"/>
        <v>0</v>
      </c>
      <c r="G6" s="34">
        <f t="shared" si="3"/>
        <v>0</v>
      </c>
      <c r="H6" s="34" t="str">
        <f t="shared" si="3"/>
        <v>北海道　せたな町</v>
      </c>
      <c r="I6" s="34" t="str">
        <f t="shared" si="3"/>
        <v>法非適用</v>
      </c>
      <c r="J6" s="34" t="str">
        <f t="shared" si="3"/>
        <v>水道事業</v>
      </c>
      <c r="K6" s="34" t="str">
        <f t="shared" si="3"/>
        <v>簡易水道事業</v>
      </c>
      <c r="L6" s="34" t="str">
        <f t="shared" si="3"/>
        <v>D2</v>
      </c>
      <c r="M6" s="34" t="str">
        <f t="shared" si="3"/>
        <v>非設置</v>
      </c>
      <c r="N6" s="35" t="str">
        <f t="shared" si="3"/>
        <v>-</v>
      </c>
      <c r="O6" s="35" t="str">
        <f t="shared" si="3"/>
        <v>該当数値なし</v>
      </c>
      <c r="P6" s="35">
        <f t="shared" si="3"/>
        <v>98.26</v>
      </c>
      <c r="Q6" s="35">
        <f t="shared" si="3"/>
        <v>3290</v>
      </c>
      <c r="R6" s="35">
        <f t="shared" si="3"/>
        <v>7563</v>
      </c>
      <c r="S6" s="35">
        <f t="shared" si="3"/>
        <v>638.67999999999995</v>
      </c>
      <c r="T6" s="35">
        <f t="shared" si="3"/>
        <v>11.84</v>
      </c>
      <c r="U6" s="35">
        <f t="shared" si="3"/>
        <v>7068</v>
      </c>
      <c r="V6" s="35">
        <f t="shared" si="3"/>
        <v>59.03</v>
      </c>
      <c r="W6" s="35">
        <f t="shared" si="3"/>
        <v>119.74</v>
      </c>
      <c r="X6" s="36">
        <f>IF(X7="",NA(),X7)</f>
        <v>82.26</v>
      </c>
      <c r="Y6" s="36">
        <f t="shared" ref="Y6:AG6" si="4">IF(Y7="",NA(),Y7)</f>
        <v>79.849999999999994</v>
      </c>
      <c r="Z6" s="36">
        <f t="shared" si="4"/>
        <v>78.28</v>
      </c>
      <c r="AA6" s="36">
        <f t="shared" si="4"/>
        <v>78.790000000000006</v>
      </c>
      <c r="AB6" s="36">
        <f t="shared" si="4"/>
        <v>77</v>
      </c>
      <c r="AC6" s="36">
        <f t="shared" si="4"/>
        <v>76.650000000000006</v>
      </c>
      <c r="AD6" s="36">
        <f t="shared" si="4"/>
        <v>73.959999999999994</v>
      </c>
      <c r="AE6" s="36">
        <f t="shared" si="4"/>
        <v>75.010000000000005</v>
      </c>
      <c r="AF6" s="36">
        <f t="shared" si="4"/>
        <v>72.760000000000005</v>
      </c>
      <c r="AG6" s="36">
        <f t="shared" si="4"/>
        <v>82.57</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1165.9000000000001</v>
      </c>
      <c r="BF6" s="36">
        <f t="shared" ref="BF6:BN6" si="7">IF(BF7="",NA(),BF7)</f>
        <v>1130.7</v>
      </c>
      <c r="BG6" s="36">
        <f t="shared" si="7"/>
        <v>1058.71</v>
      </c>
      <c r="BH6" s="36">
        <f t="shared" si="7"/>
        <v>961.85</v>
      </c>
      <c r="BI6" s="36">
        <f t="shared" si="7"/>
        <v>878.05</v>
      </c>
      <c r="BJ6" s="36">
        <f t="shared" si="7"/>
        <v>1346.23</v>
      </c>
      <c r="BK6" s="36">
        <f t="shared" si="7"/>
        <v>1295.06</v>
      </c>
      <c r="BL6" s="36">
        <f t="shared" si="7"/>
        <v>1168.7</v>
      </c>
      <c r="BM6" s="36">
        <f t="shared" si="7"/>
        <v>1245.46</v>
      </c>
      <c r="BN6" s="36">
        <f t="shared" si="7"/>
        <v>834.1</v>
      </c>
      <c r="BO6" s="35" t="str">
        <f>IF(BO7="","",IF(BO7="-","【-】","【"&amp;SUBSTITUTE(TEXT(BO7,"#,##0.00"),"-","△")&amp;"】"))</f>
        <v>【949.15】</v>
      </c>
      <c r="BP6" s="36">
        <f>IF(BP7="",NA(),BP7)</f>
        <v>58.3</v>
      </c>
      <c r="BQ6" s="36">
        <f t="shared" ref="BQ6:BY6" si="8">IF(BQ7="",NA(),BQ7)</f>
        <v>50.35</v>
      </c>
      <c r="BR6" s="36">
        <f t="shared" si="8"/>
        <v>47.59</v>
      </c>
      <c r="BS6" s="36">
        <f t="shared" si="8"/>
        <v>52.08</v>
      </c>
      <c r="BT6" s="36">
        <f t="shared" si="8"/>
        <v>92.34</v>
      </c>
      <c r="BU6" s="36">
        <f t="shared" si="8"/>
        <v>53.41</v>
      </c>
      <c r="BV6" s="36">
        <f t="shared" si="8"/>
        <v>53.29</v>
      </c>
      <c r="BW6" s="36">
        <f t="shared" si="8"/>
        <v>53.59</v>
      </c>
      <c r="BX6" s="36">
        <f t="shared" si="8"/>
        <v>51.08</v>
      </c>
      <c r="BY6" s="36">
        <f t="shared" si="8"/>
        <v>64.44</v>
      </c>
      <c r="BZ6" s="35" t="str">
        <f>IF(BZ7="","",IF(BZ7="-","【-】","【"&amp;SUBSTITUTE(TEXT(BZ7,"#,##0.00"),"-","△")&amp;"】"))</f>
        <v>【55.87】</v>
      </c>
      <c r="CA6" s="36">
        <f>IF(CA7="",NA(),CA7)</f>
        <v>291.89999999999998</v>
      </c>
      <c r="CB6" s="36">
        <f t="shared" ref="CB6:CJ6" si="9">IF(CB7="",NA(),CB7)</f>
        <v>339.49</v>
      </c>
      <c r="CC6" s="36">
        <f t="shared" si="9"/>
        <v>361.71</v>
      </c>
      <c r="CD6" s="36">
        <f t="shared" si="9"/>
        <v>332.81</v>
      </c>
      <c r="CE6" s="36">
        <f t="shared" si="9"/>
        <v>190.61</v>
      </c>
      <c r="CF6" s="36">
        <f t="shared" si="9"/>
        <v>277.39999999999998</v>
      </c>
      <c r="CG6" s="36">
        <f t="shared" si="9"/>
        <v>259.02</v>
      </c>
      <c r="CH6" s="36">
        <f t="shared" si="9"/>
        <v>259.79000000000002</v>
      </c>
      <c r="CI6" s="36">
        <f t="shared" si="9"/>
        <v>262.13</v>
      </c>
      <c r="CJ6" s="36">
        <f t="shared" si="9"/>
        <v>197.14</v>
      </c>
      <c r="CK6" s="35" t="str">
        <f>IF(CK7="","",IF(CK7="-","【-】","【"&amp;SUBSTITUTE(TEXT(CK7,"#,##0.00"),"-","△")&amp;"】"))</f>
        <v>【288.19】</v>
      </c>
      <c r="CL6" s="36">
        <f>IF(CL7="",NA(),CL7)</f>
        <v>61.97</v>
      </c>
      <c r="CM6" s="36">
        <f t="shared" ref="CM6:CU6" si="10">IF(CM7="",NA(),CM7)</f>
        <v>59.65</v>
      </c>
      <c r="CN6" s="36">
        <f t="shared" si="10"/>
        <v>55.32</v>
      </c>
      <c r="CO6" s="36">
        <f t="shared" si="10"/>
        <v>51.91</v>
      </c>
      <c r="CP6" s="36">
        <f t="shared" si="10"/>
        <v>55.78</v>
      </c>
      <c r="CQ6" s="36">
        <f t="shared" si="10"/>
        <v>56.19</v>
      </c>
      <c r="CR6" s="36">
        <f t="shared" si="10"/>
        <v>56.65</v>
      </c>
      <c r="CS6" s="36">
        <f t="shared" si="10"/>
        <v>56.41</v>
      </c>
      <c r="CT6" s="36">
        <f t="shared" si="10"/>
        <v>54.9</v>
      </c>
      <c r="CU6" s="36">
        <f t="shared" si="10"/>
        <v>55.7</v>
      </c>
      <c r="CV6" s="35" t="str">
        <f>IF(CV7="","",IF(CV7="-","【-】","【"&amp;SUBSTITUTE(TEXT(CV7,"#,##0.00"),"-","△")&amp;"】"))</f>
        <v>【56.31】</v>
      </c>
      <c r="CW6" s="36">
        <f>IF(CW7="",NA(),CW7)</f>
        <v>70.7</v>
      </c>
      <c r="CX6" s="36">
        <f t="shared" ref="CX6:DF6" si="11">IF(CX7="",NA(),CX7)</f>
        <v>71.86</v>
      </c>
      <c r="CY6" s="36">
        <f t="shared" si="11"/>
        <v>76.58</v>
      </c>
      <c r="CZ6" s="36">
        <f t="shared" si="11"/>
        <v>80.819999999999993</v>
      </c>
      <c r="DA6" s="36">
        <f t="shared" si="11"/>
        <v>72.72</v>
      </c>
      <c r="DB6" s="36">
        <f t="shared" si="11"/>
        <v>77.180000000000007</v>
      </c>
      <c r="DC6" s="36">
        <f t="shared" si="11"/>
        <v>76.13</v>
      </c>
      <c r="DD6" s="36">
        <f t="shared" si="11"/>
        <v>75.12</v>
      </c>
      <c r="DE6" s="36">
        <f t="shared" si="11"/>
        <v>74.27</v>
      </c>
      <c r="DF6" s="36">
        <f t="shared" si="11"/>
        <v>71.81</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0.8</v>
      </c>
      <c r="EJ6" s="36">
        <f t="shared" si="14"/>
        <v>0.96</v>
      </c>
      <c r="EK6" s="36">
        <f t="shared" si="14"/>
        <v>0.65</v>
      </c>
      <c r="EL6" s="36">
        <f t="shared" si="14"/>
        <v>0.52</v>
      </c>
      <c r="EM6" s="36">
        <f t="shared" si="14"/>
        <v>1.48</v>
      </c>
      <c r="EN6" s="35" t="str">
        <f>IF(EN7="","",IF(EN7="-","【-】","【"&amp;SUBSTITUTE(TEXT(EN7,"#,##0.00"),"-","△")&amp;"】"))</f>
        <v>【0.80】</v>
      </c>
    </row>
    <row r="7" spans="1:144" s="37" customFormat="1" x14ac:dyDescent="0.15">
      <c r="A7" s="29"/>
      <c r="B7" s="38">
        <v>2020</v>
      </c>
      <c r="C7" s="38">
        <v>13714</v>
      </c>
      <c r="D7" s="38">
        <v>47</v>
      </c>
      <c r="E7" s="38">
        <v>1</v>
      </c>
      <c r="F7" s="38">
        <v>0</v>
      </c>
      <c r="G7" s="38">
        <v>0</v>
      </c>
      <c r="H7" s="38" t="s">
        <v>95</v>
      </c>
      <c r="I7" s="38" t="s">
        <v>96</v>
      </c>
      <c r="J7" s="38" t="s">
        <v>97</v>
      </c>
      <c r="K7" s="38" t="s">
        <v>98</v>
      </c>
      <c r="L7" s="38" t="s">
        <v>99</v>
      </c>
      <c r="M7" s="38" t="s">
        <v>100</v>
      </c>
      <c r="N7" s="39" t="s">
        <v>101</v>
      </c>
      <c r="O7" s="39" t="s">
        <v>102</v>
      </c>
      <c r="P7" s="39">
        <v>98.26</v>
      </c>
      <c r="Q7" s="39">
        <v>3290</v>
      </c>
      <c r="R7" s="39">
        <v>7563</v>
      </c>
      <c r="S7" s="39">
        <v>638.67999999999995</v>
      </c>
      <c r="T7" s="39">
        <v>11.84</v>
      </c>
      <c r="U7" s="39">
        <v>7068</v>
      </c>
      <c r="V7" s="39">
        <v>59.03</v>
      </c>
      <c r="W7" s="39">
        <v>119.74</v>
      </c>
      <c r="X7" s="39">
        <v>82.26</v>
      </c>
      <c r="Y7" s="39">
        <v>79.849999999999994</v>
      </c>
      <c r="Z7" s="39">
        <v>78.28</v>
      </c>
      <c r="AA7" s="39">
        <v>78.790000000000006</v>
      </c>
      <c r="AB7" s="39">
        <v>77</v>
      </c>
      <c r="AC7" s="39">
        <v>76.650000000000006</v>
      </c>
      <c r="AD7" s="39">
        <v>73.959999999999994</v>
      </c>
      <c r="AE7" s="39">
        <v>75.010000000000005</v>
      </c>
      <c r="AF7" s="39">
        <v>72.760000000000005</v>
      </c>
      <c r="AG7" s="39">
        <v>82.57</v>
      </c>
      <c r="AH7" s="39">
        <v>78.36</v>
      </c>
      <c r="AI7" s="39"/>
      <c r="AJ7" s="39"/>
      <c r="AK7" s="39"/>
      <c r="AL7" s="39"/>
      <c r="AM7" s="39"/>
      <c r="AN7" s="39"/>
      <c r="AO7" s="39"/>
      <c r="AP7" s="39"/>
      <c r="AQ7" s="39"/>
      <c r="AR7" s="39"/>
      <c r="AS7" s="39"/>
      <c r="AT7" s="39"/>
      <c r="AU7" s="39"/>
      <c r="AV7" s="39"/>
      <c r="AW7" s="39"/>
      <c r="AX7" s="39"/>
      <c r="AY7" s="39"/>
      <c r="AZ7" s="39"/>
      <c r="BA7" s="39"/>
      <c r="BB7" s="39"/>
      <c r="BC7" s="39"/>
      <c r="BD7" s="39"/>
      <c r="BE7" s="39">
        <v>1165.9000000000001</v>
      </c>
      <c r="BF7" s="39">
        <v>1130.7</v>
      </c>
      <c r="BG7" s="39">
        <v>1058.71</v>
      </c>
      <c r="BH7" s="39">
        <v>961.85</v>
      </c>
      <c r="BI7" s="39">
        <v>878.05</v>
      </c>
      <c r="BJ7" s="39">
        <v>1346.23</v>
      </c>
      <c r="BK7" s="39">
        <v>1295.06</v>
      </c>
      <c r="BL7" s="39">
        <v>1168.7</v>
      </c>
      <c r="BM7" s="39">
        <v>1245.46</v>
      </c>
      <c r="BN7" s="39">
        <v>834.1</v>
      </c>
      <c r="BO7" s="39">
        <v>949.15</v>
      </c>
      <c r="BP7" s="39">
        <v>58.3</v>
      </c>
      <c r="BQ7" s="39">
        <v>50.35</v>
      </c>
      <c r="BR7" s="39">
        <v>47.59</v>
      </c>
      <c r="BS7" s="39">
        <v>52.08</v>
      </c>
      <c r="BT7" s="39">
        <v>92.34</v>
      </c>
      <c r="BU7" s="39">
        <v>53.41</v>
      </c>
      <c r="BV7" s="39">
        <v>53.29</v>
      </c>
      <c r="BW7" s="39">
        <v>53.59</v>
      </c>
      <c r="BX7" s="39">
        <v>51.08</v>
      </c>
      <c r="BY7" s="39">
        <v>64.44</v>
      </c>
      <c r="BZ7" s="39">
        <v>55.87</v>
      </c>
      <c r="CA7" s="39">
        <v>291.89999999999998</v>
      </c>
      <c r="CB7" s="39">
        <v>339.49</v>
      </c>
      <c r="CC7" s="39">
        <v>361.71</v>
      </c>
      <c r="CD7" s="39">
        <v>332.81</v>
      </c>
      <c r="CE7" s="39">
        <v>190.61</v>
      </c>
      <c r="CF7" s="39">
        <v>277.39999999999998</v>
      </c>
      <c r="CG7" s="39">
        <v>259.02</v>
      </c>
      <c r="CH7" s="39">
        <v>259.79000000000002</v>
      </c>
      <c r="CI7" s="39">
        <v>262.13</v>
      </c>
      <c r="CJ7" s="39">
        <v>197.14</v>
      </c>
      <c r="CK7" s="39">
        <v>288.19</v>
      </c>
      <c r="CL7" s="39">
        <v>61.97</v>
      </c>
      <c r="CM7" s="39">
        <v>59.65</v>
      </c>
      <c r="CN7" s="39">
        <v>55.32</v>
      </c>
      <c r="CO7" s="39">
        <v>51.91</v>
      </c>
      <c r="CP7" s="39">
        <v>55.78</v>
      </c>
      <c r="CQ7" s="39">
        <v>56.19</v>
      </c>
      <c r="CR7" s="39">
        <v>56.65</v>
      </c>
      <c r="CS7" s="39">
        <v>56.41</v>
      </c>
      <c r="CT7" s="39">
        <v>54.9</v>
      </c>
      <c r="CU7" s="39">
        <v>55.7</v>
      </c>
      <c r="CV7" s="39">
        <v>56.31</v>
      </c>
      <c r="CW7" s="39">
        <v>70.7</v>
      </c>
      <c r="CX7" s="39">
        <v>71.86</v>
      </c>
      <c r="CY7" s="39">
        <v>76.58</v>
      </c>
      <c r="CZ7" s="39">
        <v>80.819999999999993</v>
      </c>
      <c r="DA7" s="39">
        <v>72.72</v>
      </c>
      <c r="DB7" s="39">
        <v>77.180000000000007</v>
      </c>
      <c r="DC7" s="39">
        <v>76.13</v>
      </c>
      <c r="DD7" s="39">
        <v>75.12</v>
      </c>
      <c r="DE7" s="39">
        <v>74.27</v>
      </c>
      <c r="DF7" s="39">
        <v>71.81</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0.8</v>
      </c>
      <c r="EJ7" s="39">
        <v>0.96</v>
      </c>
      <c r="EK7" s="39">
        <v>0.65</v>
      </c>
      <c r="EL7" s="39">
        <v>0.52</v>
      </c>
      <c r="EM7" s="39">
        <v>1.48</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108</v>
      </c>
    </row>
    <row r="12" spans="1:144" x14ac:dyDescent="0.15">
      <c r="B12">
        <v>1</v>
      </c>
      <c r="C12">
        <v>1</v>
      </c>
      <c r="D12">
        <v>1</v>
      </c>
      <c r="E12">
        <v>1</v>
      </c>
      <c r="F12">
        <v>2</v>
      </c>
      <c r="G12" t="s">
        <v>109</v>
      </c>
    </row>
    <row r="13" spans="1:144" x14ac:dyDescent="0.15">
      <c r="B13" t="s">
        <v>110</v>
      </c>
      <c r="C13" t="s">
        <v>110</v>
      </c>
      <c r="D13" t="s">
        <v>110</v>
      </c>
      <c r="E13" t="s">
        <v>111</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大野 秀幸</cp:lastModifiedBy>
  <dcterms:created xsi:type="dcterms:W3CDTF">2021-12-03T07:00:36Z</dcterms:created>
  <dcterms:modified xsi:type="dcterms:W3CDTF">2022-01-12T05:37:37Z</dcterms:modified>
  <cp:category/>
</cp:coreProperties>
</file>