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Zfs001\fs-setana\01 北檜山区\15 国保病院\08 経営戦略室\11)調査報告\経営比較分析表\R2決算\"/>
    </mc:Choice>
  </mc:AlternateContent>
  <xr:revisionPtr revIDLastSave="0" documentId="13_ncr:1_{6D5194F8-340A-44D7-944A-3D0E6C769CDB}" xr6:coauthVersionLast="36" xr6:coauthVersionMax="36" xr10:uidLastSave="{00000000-0000-0000-0000-000000000000}"/>
  <workbookProtection workbookAlgorithmName="SHA-512" workbookHashValue="c57uqcG1T1OavqvB8IsAb9VkzgyRj4oEXmxsuUOp3IA2By8MtW6lFpoulpLWTVl7yupCTw1GGp7op0zzlPT3Pw==" workbookSaltValue="ghyVMmDNUD72UjiSGxBlxQ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AE6" i="5"/>
  <c r="AD6" i="5"/>
  <c r="JW10" i="4" s="1"/>
  <c r="AC6" i="5"/>
  <c r="AB6" i="5"/>
  <c r="AA6" i="5"/>
  <c r="Z6" i="5"/>
  <c r="Y6" i="5"/>
  <c r="FZ12" i="4" s="1"/>
  <c r="X6" i="5"/>
  <c r="W6" i="5"/>
  <c r="V6" i="5"/>
  <c r="AU12" i="4" s="1"/>
  <c r="U6" i="5"/>
  <c r="T6" i="5"/>
  <c r="S6" i="5"/>
  <c r="R6" i="5"/>
  <c r="Q6" i="5"/>
  <c r="AU10" i="4" s="1"/>
  <c r="P6" i="5"/>
  <c r="O6" i="5"/>
  <c r="N6" i="5"/>
  <c r="EG8" i="4" s="1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B12" i="4"/>
  <c r="LP10" i="4"/>
  <c r="ID10" i="4"/>
  <c r="FZ10" i="4"/>
  <c r="EG10" i="4"/>
  <c r="CN10" i="4"/>
  <c r="B10" i="4"/>
  <c r="LP8" i="4"/>
  <c r="JW8" i="4"/>
  <c r="ID8" i="4"/>
  <c r="FZ8" i="4"/>
  <c r="CN8" i="4"/>
  <c r="AU8" i="4"/>
  <c r="B8" i="4"/>
  <c r="B6" i="4"/>
  <c r="IZ32" i="4" l="1"/>
  <c r="HM78" i="4"/>
  <c r="FL54" i="4"/>
  <c r="FL32" i="4"/>
  <c r="CS78" i="4"/>
  <c r="BX54" i="4"/>
  <c r="BX32" i="4"/>
  <c r="MN54" i="4"/>
  <c r="MN32" i="4"/>
  <c r="MH78" i="4"/>
  <c r="IZ54" i="4"/>
  <c r="C11" i="5"/>
  <c r="D11" i="5"/>
  <c r="E11" i="5"/>
  <c r="B11" i="5"/>
  <c r="JJ78" i="4" l="1"/>
  <c r="GR54" i="4"/>
  <c r="EO78" i="4"/>
  <c r="DD54" i="4"/>
  <c r="DD32" i="4"/>
  <c r="U78" i="4"/>
  <c r="P54" i="4"/>
  <c r="P32" i="4"/>
  <c r="KF54" i="4"/>
  <c r="KF32" i="4"/>
  <c r="GR32" i="4"/>
  <c r="DS32" i="4"/>
  <c r="AN78" i="4"/>
  <c r="AE54" i="4"/>
  <c r="AE32" i="4"/>
  <c r="KU54" i="4"/>
  <c r="KU32" i="4"/>
  <c r="KC78" i="4"/>
  <c r="HG54" i="4"/>
  <c r="HG32" i="4"/>
  <c r="FH78" i="4"/>
  <c r="DS54" i="4"/>
  <c r="LO78" i="4"/>
  <c r="IK54" i="4"/>
  <c r="IK32" i="4"/>
  <c r="GT78" i="4"/>
  <c r="EW54" i="4"/>
  <c r="EW32" i="4"/>
  <c r="BZ78" i="4"/>
  <c r="BI54" i="4"/>
  <c r="BI32" i="4"/>
  <c r="LY54" i="4"/>
  <c r="LY32" i="4"/>
  <c r="LJ54" i="4"/>
  <c r="LJ32" i="4"/>
  <c r="KV78" i="4"/>
  <c r="HV54" i="4"/>
  <c r="HV32" i="4"/>
  <c r="GA78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<sst xmlns="http://schemas.openxmlformats.org/spreadsheetml/2006/main" count="326" uniqueCount="190">
  <si>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</si>
  <si>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</si>
  <si>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</si>
  <si>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</si>
  <si>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</si>
  <si>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</si>
  <si>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</si>
  <si>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</si>
  <si>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</si>
  <si>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</si>
  <si>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</si>
  <si>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</si>
  <si>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</si>
  <si>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</si>
  <si>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</si>
  <si>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</si>
  <si>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</si>
  <si>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</si>
  <si>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</si>
  <si>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</si>
  <si>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</si>
  <si>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</si>
  <si>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</si>
  <si>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</si>
  <si>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</si>
  <si>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</si>
  <si>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</si>
  <si>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</si>
  <si>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</si>
  <si>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</si>
  <si>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</si>
  <si>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</si>
  <si>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</si>
  <si>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</si>
  <si>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</si>
  <si>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</si>
  <si>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</si>
  <si>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</si>
  <si>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</si>
  <si>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</si>
  <si>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</si>
  <si>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</si>
  <si>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</si>
  <si>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</si>
  <si>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</si>
  <si>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</si>
  <si>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</si>
  <si>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</si>
  <si>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</si>
  <si>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</si>
  <si>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</si>
  <si>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</si>
  <si>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</si>
  <si>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</si>
  <si>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</si>
  <si>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</si>
  <si>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</si>
  <si>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</si>
  <si>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</si>
  <si>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</si>
  <si>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</si>
  <si>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</si>
  <si>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</si>
  <si>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</si>
  <si>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</si>
  <si>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</si>
  <si>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</si>
  <si>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</si>
  <si>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</si>
  <si>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</si>
  <si>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</si>
  <si>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</si>
  <si>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</si>
  <si>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</si>
  <si>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</si>
  <si>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</si>
  <si>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</si>
  <si>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</si>
  <si>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</si>
  <si>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</si>
  <si>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</si>
  <si>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</si>
  <si>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</si>
  <si>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</si>
  <si>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</si>
  <si>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</si>
  <si>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</si>
  <si>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</si>
  <si>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</si>
  <si>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</si>
  <si>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</si>
  <si>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</si>
  <si>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</si>
  <si>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</si>
  <si>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</si>
  <si>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</si>
  <si>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</si>
  <si>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</si>
  <si>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</si>
  <si>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</si>
  <si>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</si>
  <si>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</si>
  <si>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</si>
  <si>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</si>
  <si>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</si>
  <si>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</si>
  <si>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</si>
  <si>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</si>
  <si>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</si>
  <si>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</si>
  <si>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</si>
  <si>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</si>
  <si>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</si>
  <si>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</si>
  <si>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</si>
  <si>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</si>
  <si>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</si>
  <si>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</si>
  <si>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</si>
  <si>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</si>
  <si>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</si>
  <si>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</si>
  <si>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</si>
  <si>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</si>
  <si>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</si>
  <si>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</si>
  <si>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</si>
  <si>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</si>
  <si>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</si>
  <si>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</si>
  <si>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</si>
  <si>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</si>
  <si>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</si>
  <si>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</si>
  <si>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</si>
  <si>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</si>
  <si>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</si>
  <si>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</si>
  <si>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</si>
  <si>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</si>
  <si>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</si>
  <si>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</si>
  <si>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</si>
  <si>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</si>
  <si>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</si>
  <si>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</si>
  <si>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</si>
  <si>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</si>
  <si>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</si>
  <si>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</si>
  <si>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</si>
  <si>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</si>
  <si>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</si>
  <si>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</si>
  <si>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</si>
  <si>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</si>
  <si>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</si>
  <si>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</si>
  <si>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</si>
  <si>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</si>
  <si>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</si>
  <si>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</si>
  <si>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</si>
  <si>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</si>
  <si>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</si>
  <si>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</si>
  <si>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</si>
  <si>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</si>
  <si>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</si>
  <si>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せたな町</t>
  </si>
  <si>
    <t>せたな町立国保病院（病院事業分）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</si>
  <si>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</si>
  <si>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</si>
  <si>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</si>
  <si>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</si>
  <si>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</si>
  <si>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</si>
  <si>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</si>
  <si>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</si>
  <si>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</si>
  <si>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</si>
  <si>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</si>
  <si>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</si>
  <si>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</si>
  <si>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</si>
  <si>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</si>
  <si>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・一次医療の提供
・民間医療機関との連携
・二次、三次医療機関との連携
・救急告示病院
　（24時間365日救急患者の受け入れ）
・新型コロナウイルスに対応する発熱外来や病床
　の確保</t>
    <rPh sb="66" eb="68">
      <t>シンガタ</t>
    </rPh>
    <rPh sb="76" eb="78">
      <t>タイオウ</t>
    </rPh>
    <rPh sb="80" eb="82">
      <t>ハツネツ</t>
    </rPh>
    <rPh sb="82" eb="84">
      <t>ガイライ</t>
    </rPh>
    <rPh sb="85" eb="87">
      <t>ビョウショウ</t>
    </rPh>
    <rPh sb="90" eb="92">
      <t>カクホ</t>
    </rPh>
    <phoneticPr fontId="5"/>
  </si>
  <si>
    <t>・有形固定資産減価償却率の増加傾向については
　建築から47年目を迎える町立国保病院本体施設
　が主な要因となっており、当該施設については
　療養環境や防災機能の面から建替えの検討が必
　要となっています。このため、建替えに向けた
　基本構想・基本計画の策定をすすめています。
・器械備品については、国や道の補助制度を活用
　しながら、更新を図っていますが、過度な設備
　投資は経営の悪化に繋がることから、計画的な
　医療機器の更新に努めています。</t>
    <phoneticPr fontId="5"/>
  </si>
  <si>
    <t>・経営比較分析表については、せたな町立国保病
　院のほか、瀬棚診療所と大成診療所を加えた１
　病院２診療所の経営比較分析表となっていま
　す。
・人口減少に加え新型コロナの影響に伴う患者数
　の減少や、医療スタッフの確保、一般会計から
　の繰入れが困難になっていく背景に加え、老朽
　化したせたな町立国保病院の建替えに関する検
　討など、課題は山積していますが、継続して安
　定した地域医療を提供していくためには、健全
　な病院運営が不可欠であることから、引き続
　き、経営の効率化や改善に取り組んでいきま
　す。</t>
    <phoneticPr fontId="5"/>
  </si>
  <si>
    <t>・経常収支の黒字については、国からの交付金や
　一般会計繰入金を含めた数値であることから、
　引き続き経営改善に取り組んでいく必要があり
　ます。
・病床機能については、休止中の療養病床を37床
　を廃止したほか、一般病床では一部について地
　域包括ケア病床へ転換た結果、入院収益は改善
　傾向ですが、利用率は51.8％に留まることか
　ら、更なる改善に向けて検討を行なう必要があ
　ります。
・新型コロナウイルスの影響もあり、患者数は減
　少傾向にあることから、今後の推移に注視しな
　がら、改善に向けた方策を検討していきます。</t>
    <rPh sb="77" eb="79">
      <t>キノウ</t>
    </rPh>
    <rPh sb="133" eb="135">
      <t>ケッカ</t>
    </rPh>
    <rPh sb="136" eb="138">
      <t>ニュウイン</t>
    </rPh>
    <rPh sb="138" eb="140">
      <t>シュウエキ</t>
    </rPh>
    <rPh sb="141" eb="143">
      <t>カイゼン</t>
    </rPh>
    <rPh sb="151" eb="154">
      <t>リヨウリツ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</si>
</sst>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42.4</c:v>
                </c:pt>
                <c:pt idx="1">
                  <c:v>51.2</c:v>
                </c:pt>
                <c:pt idx="2">
                  <c:v>30.5</c:v>
                </c:pt>
                <c:pt idx="3">
                  <c:v>32.1</c:v>
                </c:pt>
                <c:pt idx="4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983-B8FA-29E40350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1-4983-B8FA-29E40350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3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B-4F46-A5A0-4788E01FF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B-4F46-A5A0-4788E01FF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70.400000000000006</c:v>
                </c:pt>
                <c:pt idx="2">
                  <c:v>63.5</c:v>
                </c:pt>
                <c:pt idx="3">
                  <c:v>64.400000000000006</c:v>
                </c:pt>
                <c:pt idx="4">
                  <c:v>79.099999999999994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E-4E7A-BA18-7C6B62F6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4E7A-BA18-7C6B62F6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102.3</c:v>
                </c:pt>
                <c:pt idx="1">
                  <c:v>101.2</c:v>
                </c:pt>
                <c:pt idx="2">
                  <c:v>101.9</c:v>
                </c:pt>
                <c:pt idx="3">
                  <c:v>101.3</c:v>
                </c:pt>
                <c:pt idx="4">
                  <c:v>104.2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0-4381-BD5D-3C33BA5FD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0-4381-BD5D-3C33BA5FD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60.8</c:v>
                </c:pt>
                <c:pt idx="2">
                  <c:v>61.5</c:v>
                </c:pt>
                <c:pt idx="3">
                  <c:v>63.1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F-4F0E-9121-B4B4C086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F-4F0E-9121-B4B4C086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74.7</c:v>
                </c:pt>
                <c:pt idx="1">
                  <c:v>75.099999999999994</c:v>
                </c:pt>
                <c:pt idx="2">
                  <c:v>70</c:v>
                </c:pt>
                <c:pt idx="3">
                  <c:v>72.599999999999994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1-4D5D-BF6C-AB11F174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1-4D5D-BF6C-AB11F174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24818918</c:v>
                </c:pt>
                <c:pt idx="1">
                  <c:v>25051000</c:v>
                </c:pt>
                <c:pt idx="2">
                  <c:v>25743351</c:v>
                </c:pt>
                <c:pt idx="3">
                  <c:v>25160186</c:v>
                </c:pt>
                <c:pt idx="4">
                  <c:v>40623700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2-4840-98E8-68C114C6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2-4840-98E8-68C114C6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18.100000000000001</c:v>
                </c:pt>
                <c:pt idx="1">
                  <c:v>17.100000000000001</c:v>
                </c:pt>
                <c:pt idx="2">
                  <c:v>17.5</c:v>
                </c:pt>
                <c:pt idx="3">
                  <c:v>18.3</c:v>
                </c:pt>
                <c:pt idx="4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5B4-BFA6-E511CC58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3-45B4-BFA6-E511CC58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89.6</c:v>
                </c:pt>
                <c:pt idx="2">
                  <c:v>100.4</c:v>
                </c:pt>
                <c:pt idx="3">
                  <c:v>92.5</c:v>
                </c:pt>
                <c:pt idx="4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8-44B2-BFCC-6AC938FE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8-44B2-BFCC-6AC938FE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7643</c:v>
                </c:pt>
                <c:pt idx="1">
                  <c:v>7648</c:v>
                </c:pt>
                <c:pt idx="2">
                  <c:v>7590</c:v>
                </c:pt>
                <c:pt idx="3">
                  <c:v>7857</c:v>
                </c:pt>
                <c:pt idx="4">
                  <c:v>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F-4D7B-9482-1869BC35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F-4D7B-9482-1869BC35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21333</c:v>
                </c:pt>
                <c:pt idx="1">
                  <c:v>23661</c:v>
                </c:pt>
                <c:pt idx="2">
                  <c:v>26977</c:v>
                </c:pt>
                <c:pt idx="3">
                  <c:v>27351</c:v>
                </c:pt>
                <c:pt idx="4">
                  <c:v>29410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B-4AE8-ACD8-28017470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B-4AE8-ACD8-28017470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U6" zoomScaleNormal="100" zoomScaleSheetLayoutView="70" workbookViewId="0">
      <selection activeCell="NJ54" sqref="NJ54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北海道せたな町　せたな町立国保病院（病院事業分）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50床以上～100床未満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60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データ!AA6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8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60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FZ11" s="144" t="s">
        <v>28</v>
      </c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6"/>
      <c r="ID11" s="144" t="s">
        <v>29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30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31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7563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4331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第２種該当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-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60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60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39</v>
      </c>
      <c r="NK18" s="121"/>
      <c r="NL18" s="121"/>
      <c r="NM18" s="124" t="s">
        <v>40</v>
      </c>
      <c r="NN18" s="125"/>
      <c r="NO18" s="120" t="s">
        <v>39</v>
      </c>
      <c r="NP18" s="121"/>
      <c r="NQ18" s="121"/>
      <c r="NR18" s="124" t="s">
        <v>40</v>
      </c>
      <c r="NS18" s="125"/>
      <c r="NT18" s="120" t="s">
        <v>39</v>
      </c>
      <c r="NU18" s="121"/>
      <c r="NV18" s="121"/>
      <c r="NW18" s="124" t="s">
        <v>40</v>
      </c>
      <c r="NX18" s="125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5" t="s">
        <v>43</v>
      </c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186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9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9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9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9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9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9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9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9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09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102.3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101.2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101.9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101.3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104.2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68.400000000000006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70.400000000000006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63.5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64.400000000000006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79.099999999999994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3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1.2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42.4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51.2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30.5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32.1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51.8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9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98.4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98.2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97.5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97.7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77.900000000000006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78.099999999999994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77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77.099999999999994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73.8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107.2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114.4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118.8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136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66.8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67.900000000000006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66.900000000000006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66.099999999999994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62.3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 t="s">
        <v>61</v>
      </c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9" t="s">
        <v>189</v>
      </c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9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9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9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9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9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9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9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9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9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9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2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09" t="s">
        <v>187</v>
      </c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1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21333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23661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26977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27351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29410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7643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7648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7590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7857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8429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94.4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89.6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100.4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92.5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74.900000000000006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18.100000000000001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17.100000000000001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17.5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18.3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13.9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9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1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24882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25249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25711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26415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27227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8797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8852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9060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9135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9509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69.5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70.3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71.099999999999994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72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77.7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17.399999999999999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16.5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15.7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9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9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9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9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9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9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1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9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1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9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9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9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188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59.2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60.8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61.5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63.1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65.3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74.7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75.099999999999994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70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72.599999999999994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74.8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24818918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25051000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25743351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25160186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40623700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54.2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56.1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56.4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70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73.2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73.400000000000006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36941419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38480542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38744035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40117620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42330999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noJ3QmWnoSF5IlOtdleQyBvKSZQHvcy77lxRRW7ddl1dL6rFYd7Hk86YscvCZ0bGaTPh0xacNQKCQIQYf0noiQ==" saltValue="303mjVhpffB4MfuJpyujkg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154</v>
      </c>
      <c r="AV5" s="62" t="s">
        <v>155</v>
      </c>
      <c r="AW5" s="62" t="s">
        <v>156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157</v>
      </c>
      <c r="BG5" s="62" t="s">
        <v>144</v>
      </c>
      <c r="BH5" s="62" t="s">
        <v>158</v>
      </c>
      <c r="BI5" s="62" t="s">
        <v>159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154</v>
      </c>
      <c r="BR5" s="62" t="s">
        <v>160</v>
      </c>
      <c r="BS5" s="62" t="s">
        <v>161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154</v>
      </c>
      <c r="CC5" s="62" t="s">
        <v>155</v>
      </c>
      <c r="CD5" s="62" t="s">
        <v>161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153</v>
      </c>
      <c r="CM5" s="62" t="s">
        <v>154</v>
      </c>
      <c r="CN5" s="62" t="s">
        <v>144</v>
      </c>
      <c r="CO5" s="62" t="s">
        <v>156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157</v>
      </c>
      <c r="CY5" s="62" t="s">
        <v>155</v>
      </c>
      <c r="CZ5" s="62" t="s">
        <v>156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162</v>
      </c>
      <c r="DI5" s="62" t="s">
        <v>157</v>
      </c>
      <c r="DJ5" s="62" t="s">
        <v>155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154</v>
      </c>
      <c r="DU5" s="62" t="s">
        <v>163</v>
      </c>
      <c r="DV5" s="62" t="s">
        <v>156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154</v>
      </c>
      <c r="EF5" s="62" t="s">
        <v>155</v>
      </c>
      <c r="EG5" s="62" t="s">
        <v>156</v>
      </c>
      <c r="EH5" s="62" t="s">
        <v>159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164</v>
      </c>
      <c r="EO5" s="62" t="s">
        <v>142</v>
      </c>
      <c r="EP5" s="62" t="s">
        <v>154</v>
      </c>
      <c r="EQ5" s="62" t="s">
        <v>163</v>
      </c>
      <c r="ER5" s="62" t="s">
        <v>156</v>
      </c>
      <c r="ES5" s="62" t="s">
        <v>165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166</v>
      </c>
      <c r="B6" s="63">
        <f>B8</f>
        <v>2020</v>
      </c>
      <c r="C6" s="63">
        <f t="shared" ref="C6:M6" si="2">C8</f>
        <v>13714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7" t="str">
        <f>IF(H8&lt;&gt;I8,H8,"")&amp;IF(I8&lt;&gt;J8,I8,"")&amp;"　"&amp;J8</f>
        <v>北海道せたな町　せたな町立国保病院（病院事業分）</v>
      </c>
      <c r="I6" s="158"/>
      <c r="J6" s="159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8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</v>
      </c>
      <c r="U6" s="64">
        <f>U8</f>
        <v>7563</v>
      </c>
      <c r="V6" s="64">
        <f>V8</f>
        <v>4331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60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60</v>
      </c>
      <c r="AF6" s="64">
        <f t="shared" si="3"/>
        <v>60</v>
      </c>
      <c r="AG6" s="64" t="str">
        <f t="shared" si="3"/>
        <v>-</v>
      </c>
      <c r="AH6" s="64">
        <f t="shared" si="3"/>
        <v>60</v>
      </c>
      <c r="AI6" s="65">
        <f>IF(AI8="-",NA(),AI8)</f>
        <v>102.3</v>
      </c>
      <c r="AJ6" s="65">
        <f t="shared" ref="AJ6:AR6" si="5">IF(AJ8="-",NA(),AJ8)</f>
        <v>101.2</v>
      </c>
      <c r="AK6" s="65">
        <f t="shared" si="5"/>
        <v>101.9</v>
      </c>
      <c r="AL6" s="65">
        <f t="shared" si="5"/>
        <v>101.3</v>
      </c>
      <c r="AM6" s="65">
        <f t="shared" si="5"/>
        <v>104.2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68.400000000000006</v>
      </c>
      <c r="AU6" s="65">
        <f t="shared" ref="AU6:BC6" si="6">IF(AU8="-",NA(),AU8)</f>
        <v>70.400000000000006</v>
      </c>
      <c r="AV6" s="65">
        <f t="shared" si="6"/>
        <v>63.5</v>
      </c>
      <c r="AW6" s="65">
        <f t="shared" si="6"/>
        <v>64.400000000000006</v>
      </c>
      <c r="AX6" s="65">
        <f t="shared" si="6"/>
        <v>79.099999999999994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3</v>
      </c>
      <c r="BF6" s="65">
        <f t="shared" ref="BF6:BN6" si="7">IF(BF8="-",NA(),BF8)</f>
        <v>1.2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42.4</v>
      </c>
      <c r="BQ6" s="65">
        <f t="shared" ref="BQ6:BY6" si="8">IF(BQ8="-",NA(),BQ8)</f>
        <v>51.2</v>
      </c>
      <c r="BR6" s="65">
        <f t="shared" si="8"/>
        <v>30.5</v>
      </c>
      <c r="BS6" s="65">
        <f t="shared" si="8"/>
        <v>32.1</v>
      </c>
      <c r="BT6" s="65">
        <f t="shared" si="8"/>
        <v>51.8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21333</v>
      </c>
      <c r="CB6" s="66">
        <f t="shared" ref="CB6:CJ6" si="9">IF(CB8="-",NA(),CB8)</f>
        <v>23661</v>
      </c>
      <c r="CC6" s="66">
        <f t="shared" si="9"/>
        <v>26977</v>
      </c>
      <c r="CD6" s="66">
        <f t="shared" si="9"/>
        <v>27351</v>
      </c>
      <c r="CE6" s="66">
        <f t="shared" si="9"/>
        <v>29410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7643</v>
      </c>
      <c r="CM6" s="66">
        <f t="shared" ref="CM6:CU6" si="10">IF(CM8="-",NA(),CM8)</f>
        <v>7648</v>
      </c>
      <c r="CN6" s="66">
        <f t="shared" si="10"/>
        <v>7590</v>
      </c>
      <c r="CO6" s="66">
        <f t="shared" si="10"/>
        <v>7857</v>
      </c>
      <c r="CP6" s="66">
        <f t="shared" si="10"/>
        <v>8429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94.4</v>
      </c>
      <c r="CX6" s="65">
        <f t="shared" ref="CX6:DF6" si="11">IF(CX8="-",NA(),CX8)</f>
        <v>89.6</v>
      </c>
      <c r="CY6" s="65">
        <f t="shared" si="11"/>
        <v>100.4</v>
      </c>
      <c r="CZ6" s="65">
        <f t="shared" si="11"/>
        <v>92.5</v>
      </c>
      <c r="DA6" s="65">
        <f t="shared" si="11"/>
        <v>74.900000000000006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18.100000000000001</v>
      </c>
      <c r="DI6" s="65">
        <f t="shared" ref="DI6:DQ6" si="12">IF(DI8="-",NA(),DI8)</f>
        <v>17.100000000000001</v>
      </c>
      <c r="DJ6" s="65">
        <f t="shared" si="12"/>
        <v>17.5</v>
      </c>
      <c r="DK6" s="65">
        <f t="shared" si="12"/>
        <v>18.3</v>
      </c>
      <c r="DL6" s="65">
        <f t="shared" si="12"/>
        <v>13.9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59.2</v>
      </c>
      <c r="DT6" s="65">
        <f t="shared" ref="DT6:EB6" si="13">IF(DT8="-",NA(),DT8)</f>
        <v>60.8</v>
      </c>
      <c r="DU6" s="65">
        <f t="shared" si="13"/>
        <v>61.5</v>
      </c>
      <c r="DV6" s="65">
        <f t="shared" si="13"/>
        <v>63.1</v>
      </c>
      <c r="DW6" s="65">
        <f t="shared" si="13"/>
        <v>65.3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74.7</v>
      </c>
      <c r="EE6" s="65">
        <f t="shared" ref="EE6:EM6" si="14">IF(EE8="-",NA(),EE8)</f>
        <v>75.099999999999994</v>
      </c>
      <c r="EF6" s="65">
        <f t="shared" si="14"/>
        <v>70</v>
      </c>
      <c r="EG6" s="65">
        <f t="shared" si="14"/>
        <v>72.599999999999994</v>
      </c>
      <c r="EH6" s="65">
        <f t="shared" si="14"/>
        <v>74.8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24818918</v>
      </c>
      <c r="EP6" s="66">
        <f t="shared" ref="EP6:EX6" si="15">IF(EP8="-",NA(),EP8)</f>
        <v>25051000</v>
      </c>
      <c r="EQ6" s="66">
        <f t="shared" si="15"/>
        <v>25743351</v>
      </c>
      <c r="ER6" s="66">
        <f t="shared" si="15"/>
        <v>25160186</v>
      </c>
      <c r="ES6" s="66">
        <f t="shared" si="15"/>
        <v>40623700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167</v>
      </c>
      <c r="B7" s="63">
        <f t="shared" ref="B7:AH7" si="16">B8</f>
        <v>2020</v>
      </c>
      <c r="C7" s="63">
        <f t="shared" si="16"/>
        <v>13714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6"/>
        <v>8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</v>
      </c>
      <c r="U7" s="64">
        <f>U8</f>
        <v>7563</v>
      </c>
      <c r="V7" s="64">
        <f>V8</f>
        <v>4331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60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60</v>
      </c>
      <c r="AF7" s="64">
        <f t="shared" si="16"/>
        <v>60</v>
      </c>
      <c r="AG7" s="64" t="str">
        <f t="shared" si="16"/>
        <v>-</v>
      </c>
      <c r="AH7" s="64">
        <f t="shared" si="16"/>
        <v>60</v>
      </c>
      <c r="AI7" s="65">
        <f>AI8</f>
        <v>102.3</v>
      </c>
      <c r="AJ7" s="65">
        <f t="shared" ref="AJ7:AR7" si="17">AJ8</f>
        <v>101.2</v>
      </c>
      <c r="AK7" s="65">
        <f t="shared" si="17"/>
        <v>101.9</v>
      </c>
      <c r="AL7" s="65">
        <f t="shared" si="17"/>
        <v>101.3</v>
      </c>
      <c r="AM7" s="65">
        <f t="shared" si="17"/>
        <v>104.2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68.400000000000006</v>
      </c>
      <c r="AU7" s="65">
        <f t="shared" ref="AU7:BC7" si="18">AU8</f>
        <v>70.400000000000006</v>
      </c>
      <c r="AV7" s="65">
        <f t="shared" si="18"/>
        <v>63.5</v>
      </c>
      <c r="AW7" s="65">
        <f t="shared" si="18"/>
        <v>64.400000000000006</v>
      </c>
      <c r="AX7" s="65">
        <f t="shared" si="18"/>
        <v>79.099999999999994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3</v>
      </c>
      <c r="BF7" s="65">
        <f t="shared" ref="BF7:BN7" si="19">BF8</f>
        <v>1.2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42.4</v>
      </c>
      <c r="BQ7" s="65">
        <f t="shared" ref="BQ7:BY7" si="20">BQ8</f>
        <v>51.2</v>
      </c>
      <c r="BR7" s="65">
        <f t="shared" si="20"/>
        <v>30.5</v>
      </c>
      <c r="BS7" s="65">
        <f t="shared" si="20"/>
        <v>32.1</v>
      </c>
      <c r="BT7" s="65">
        <f t="shared" si="20"/>
        <v>51.8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21333</v>
      </c>
      <c r="CB7" s="66">
        <f t="shared" ref="CB7:CJ7" si="21">CB8</f>
        <v>23661</v>
      </c>
      <c r="CC7" s="66">
        <f t="shared" si="21"/>
        <v>26977</v>
      </c>
      <c r="CD7" s="66">
        <f t="shared" si="21"/>
        <v>27351</v>
      </c>
      <c r="CE7" s="66">
        <f t="shared" si="21"/>
        <v>29410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7643</v>
      </c>
      <c r="CM7" s="66">
        <f t="shared" ref="CM7:CU7" si="22">CM8</f>
        <v>7648</v>
      </c>
      <c r="CN7" s="66">
        <f t="shared" si="22"/>
        <v>7590</v>
      </c>
      <c r="CO7" s="66">
        <f t="shared" si="22"/>
        <v>7857</v>
      </c>
      <c r="CP7" s="66">
        <f t="shared" si="22"/>
        <v>8429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94.4</v>
      </c>
      <c r="CX7" s="65">
        <f t="shared" ref="CX7:DF7" si="23">CX8</f>
        <v>89.6</v>
      </c>
      <c r="CY7" s="65">
        <f t="shared" si="23"/>
        <v>100.4</v>
      </c>
      <c r="CZ7" s="65">
        <f t="shared" si="23"/>
        <v>92.5</v>
      </c>
      <c r="DA7" s="65">
        <f t="shared" si="23"/>
        <v>74.900000000000006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18.100000000000001</v>
      </c>
      <c r="DI7" s="65">
        <f t="shared" ref="DI7:DQ7" si="24">DI8</f>
        <v>17.100000000000001</v>
      </c>
      <c r="DJ7" s="65">
        <f t="shared" si="24"/>
        <v>17.5</v>
      </c>
      <c r="DK7" s="65">
        <f t="shared" si="24"/>
        <v>18.3</v>
      </c>
      <c r="DL7" s="65">
        <f t="shared" si="24"/>
        <v>13.9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59.2</v>
      </c>
      <c r="DT7" s="65">
        <f t="shared" ref="DT7:EB7" si="25">DT8</f>
        <v>60.8</v>
      </c>
      <c r="DU7" s="65">
        <f t="shared" si="25"/>
        <v>61.5</v>
      </c>
      <c r="DV7" s="65">
        <f t="shared" si="25"/>
        <v>63.1</v>
      </c>
      <c r="DW7" s="65">
        <f t="shared" si="25"/>
        <v>65.3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74.7</v>
      </c>
      <c r="EE7" s="65">
        <f t="shared" ref="EE7:EM7" si="26">EE8</f>
        <v>75.099999999999994</v>
      </c>
      <c r="EF7" s="65">
        <f t="shared" si="26"/>
        <v>70</v>
      </c>
      <c r="EG7" s="65">
        <f t="shared" si="26"/>
        <v>72.599999999999994</v>
      </c>
      <c r="EH7" s="65">
        <f t="shared" si="26"/>
        <v>74.8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24818918</v>
      </c>
      <c r="EP7" s="66">
        <f t="shared" ref="EP7:EX7" si="27">EP8</f>
        <v>25051000</v>
      </c>
      <c r="EQ7" s="66">
        <f t="shared" si="27"/>
        <v>25743351</v>
      </c>
      <c r="ER7" s="66">
        <f t="shared" si="27"/>
        <v>25160186</v>
      </c>
      <c r="ES7" s="66">
        <f t="shared" si="27"/>
        <v>40623700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>
      <c r="A8" s="48"/>
      <c r="B8" s="68">
        <v>2020</v>
      </c>
      <c r="C8" s="68">
        <v>13714</v>
      </c>
      <c r="D8" s="68">
        <v>46</v>
      </c>
      <c r="E8" s="68">
        <v>6</v>
      </c>
      <c r="F8" s="68">
        <v>0</v>
      </c>
      <c r="G8" s="68">
        <v>1</v>
      </c>
      <c r="H8" s="68" t="s">
        <v>168</v>
      </c>
      <c r="I8" s="68" t="s">
        <v>169</v>
      </c>
      <c r="J8" s="68" t="s">
        <v>170</v>
      </c>
      <c r="K8" s="68" t="s">
        <v>171</v>
      </c>
      <c r="L8" s="68" t="s">
        <v>172</v>
      </c>
      <c r="M8" s="68" t="s">
        <v>173</v>
      </c>
      <c r="N8" s="68" t="s">
        <v>174</v>
      </c>
      <c r="O8" s="68" t="s">
        <v>175</v>
      </c>
      <c r="P8" s="68" t="s">
        <v>176</v>
      </c>
      <c r="Q8" s="69">
        <v>8</v>
      </c>
      <c r="R8" s="68" t="s">
        <v>39</v>
      </c>
      <c r="S8" s="68" t="s">
        <v>177</v>
      </c>
      <c r="T8" s="68" t="s">
        <v>178</v>
      </c>
      <c r="U8" s="69">
        <v>7563</v>
      </c>
      <c r="V8" s="69">
        <v>4331</v>
      </c>
      <c r="W8" s="68" t="s">
        <v>179</v>
      </c>
      <c r="X8" s="68" t="s">
        <v>39</v>
      </c>
      <c r="Y8" s="70" t="s">
        <v>180</v>
      </c>
      <c r="Z8" s="69">
        <v>60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60</v>
      </c>
      <c r="AF8" s="69">
        <v>60</v>
      </c>
      <c r="AG8" s="69" t="s">
        <v>39</v>
      </c>
      <c r="AH8" s="69">
        <v>60</v>
      </c>
      <c r="AI8" s="71">
        <v>102.3</v>
      </c>
      <c r="AJ8" s="71">
        <v>101.2</v>
      </c>
      <c r="AK8" s="71">
        <v>101.9</v>
      </c>
      <c r="AL8" s="71">
        <v>101.3</v>
      </c>
      <c r="AM8" s="71">
        <v>104.2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68.400000000000006</v>
      </c>
      <c r="AU8" s="71">
        <v>70.400000000000006</v>
      </c>
      <c r="AV8" s="71">
        <v>63.5</v>
      </c>
      <c r="AW8" s="71">
        <v>64.400000000000006</v>
      </c>
      <c r="AX8" s="71">
        <v>79.099999999999994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3</v>
      </c>
      <c r="BF8" s="72">
        <v>1.2</v>
      </c>
      <c r="BG8" s="72">
        <v>0</v>
      </c>
      <c r="BH8" s="72">
        <v>0</v>
      </c>
      <c r="BI8" s="72">
        <v>0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42.4</v>
      </c>
      <c r="BQ8" s="71">
        <v>51.2</v>
      </c>
      <c r="BR8" s="71">
        <v>30.5</v>
      </c>
      <c r="BS8" s="71">
        <v>32.1</v>
      </c>
      <c r="BT8" s="71">
        <v>51.8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21333</v>
      </c>
      <c r="CB8" s="72">
        <v>23661</v>
      </c>
      <c r="CC8" s="72">
        <v>26977</v>
      </c>
      <c r="CD8" s="72">
        <v>27351</v>
      </c>
      <c r="CE8" s="72">
        <v>29410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7643</v>
      </c>
      <c r="CM8" s="72">
        <v>7648</v>
      </c>
      <c r="CN8" s="72">
        <v>7590</v>
      </c>
      <c r="CO8" s="72">
        <v>7857</v>
      </c>
      <c r="CP8" s="72">
        <v>8429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94.4</v>
      </c>
      <c r="CX8" s="72">
        <v>89.6</v>
      </c>
      <c r="CY8" s="72">
        <v>100.4</v>
      </c>
      <c r="CZ8" s="72">
        <v>92.5</v>
      </c>
      <c r="DA8" s="72">
        <v>74.900000000000006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18.100000000000001</v>
      </c>
      <c r="DI8" s="72">
        <v>17.100000000000001</v>
      </c>
      <c r="DJ8" s="72">
        <v>17.5</v>
      </c>
      <c r="DK8" s="72">
        <v>18.3</v>
      </c>
      <c r="DL8" s="72">
        <v>13.9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59.2</v>
      </c>
      <c r="DT8" s="71">
        <v>60.8</v>
      </c>
      <c r="DU8" s="71">
        <v>61.5</v>
      </c>
      <c r="DV8" s="71">
        <v>63.1</v>
      </c>
      <c r="DW8" s="71">
        <v>65.3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74.7</v>
      </c>
      <c r="EE8" s="71">
        <v>75.099999999999994</v>
      </c>
      <c r="EF8" s="71">
        <v>70</v>
      </c>
      <c r="EG8" s="71">
        <v>72.599999999999994</v>
      </c>
      <c r="EH8" s="71">
        <v>74.8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24818918</v>
      </c>
      <c r="EP8" s="72">
        <v>25051000</v>
      </c>
      <c r="EQ8" s="72">
        <v>25743351</v>
      </c>
      <c r="ER8" s="72">
        <v>25160186</v>
      </c>
      <c r="ES8" s="72">
        <v>40623700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181</v>
      </c>
      <c r="C10" s="77" t="s">
        <v>182</v>
      </c>
      <c r="D10" s="77" t="s">
        <v>183</v>
      </c>
      <c r="E10" s="77" t="s">
        <v>184</v>
      </c>
      <c r="F10" s="77" t="s">
        <v>185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手塚 清人</cp:lastModifiedBy>
  <cp:lastPrinted>2022-01-22T05:16:43Z</cp:lastPrinted>
  <dcterms:created xsi:type="dcterms:W3CDTF">2021-12-03T08:35:24Z</dcterms:created>
  <dcterms:modified xsi:type="dcterms:W3CDTF">2022-01-22T05:19:54Z</dcterms:modified>
  <cp:category/>
</cp:coreProperties>
</file>