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3cURF3HT+k7nMwyBmdWxZkaM68sFDFPF3nH6aetv5B06sIQEondi/BfXdU+l/FGnifB4Af3Uzjoi2VJcluGdg==" workbookSaltValue="a5QpsDDvmG5ztrR/0hgIS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<sst xmlns="http://schemas.openxmlformats.org/spreadsheetml/2006/main" xmlns:r="http://schemas.openxmlformats.org/officeDocument/2006/relationships" count="116" uniqueCount="116">
  <si>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</si>
  <si>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</si>
  <si>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</si>
  <si>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</si>
  <si>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</si>
  <si>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</si>
  <si>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</si>
  <si>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</si>
  <si>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</si>
  <si>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</si>
  <si>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</si>
  <si>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</si>
  <si>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</si>
  <si>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</si>
  <si>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</si>
  <si>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</si>
  <si>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</si>
  <si>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</si>
  <si>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</si>
  <si>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</si>
  <si>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</si>
  <si>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</si>
  <si>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</si>
  <si>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</si>
  <si>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</si>
  <si>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</si>
  <si>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</si>
  <si>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</si>
  <si>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</si>
  <si>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</si>
  <si>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</si>
  <si>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</si>
  <si>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</si>
  <si>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</si>
  <si>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</si>
  <si>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</si>
  <si>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</si>
  <si>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</si>
  <si>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</si>
  <si>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</si>
  <si>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</si>
  <si>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</si>
  <si>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</si>
  <si>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</si>
  <si>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</si>
  <si>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</si>
  <si>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</si>
  <si>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</si>
  <si>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</si>
  <si>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</si>
  <si>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</si>
  <si>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</si>
  <si>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</si>
  <si>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</si>
  <si>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</si>
  <si>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</si>
  <si>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</si>
  <si>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</si>
  <si>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</si>
  <si>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</si>
  <si>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</si>
  <si>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</si>
  <si>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</si>
  <si>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</si>
  <si>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</si>
  <si>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</si>
  <si>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</si>
  <si>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</si>
  <si>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</si>
  <si>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</si>
  <si>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</si>
  <si>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</si>
  <si>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</si>
  <si>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</si>
  <si>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</si>
  <si>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</si>
  <si>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</si>
  <si>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</si>
  <si>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</si>
  <si>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</si>
  <si>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</si>
  <si>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</si>
  <si>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</si>
  <si>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</si>
  <si>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</si>
  <si>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</si>
  <si>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</si>
  <si>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</si>
  <si>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</si>
  <si>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</si>
  <si>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</si>
  <si>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</si>
  <si>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</si>
  <si>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</si>
  <si>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</si>
  <si>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</si>
  <si>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　経営の健全化については、水洗化の促進に伴う料金収入による財源確保、また、施設維持管理費削減等の取り組みにより収益的収支比率を向上させるとともに、今後は使用料金の見直し等により、さらに経費の回収率を高めていく必要があると考える。　　　　　　
　また、現有施設利用については、ＭＩＣＳ施設を併設することにより施設の有効利用を図っている。さらに処理場を統合し、瀬棚処理区の汚水についても当処理場で一括処理をすることにより、施設を有効利用するとともに、維持管理費及び、更新費用の削減を図り経営の健全化を図っている。</t>
    <rPh sb="1" eb="3">
      <t>ケイエイ</t>
    </rPh>
    <rPh sb="4" eb="7">
      <t>ケンゼンカ</t>
    </rPh>
    <rPh sb="13" eb="16">
      <t>スイセンカ</t>
    </rPh>
    <rPh sb="17" eb="19">
      <t>ソクシン</t>
    </rPh>
    <rPh sb="20" eb="21">
      <t>トモナ</t>
    </rPh>
    <rPh sb="22" eb="24">
      <t>リョウキン</t>
    </rPh>
    <rPh sb="24" eb="26">
      <t>シュウニュウ</t>
    </rPh>
    <rPh sb="29" eb="31">
      <t>ザイゲン</t>
    </rPh>
    <rPh sb="31" eb="33">
      <t>カクホ</t>
    </rPh>
    <rPh sb="37" eb="39">
      <t>シセツ</t>
    </rPh>
    <rPh sb="39" eb="41">
      <t>イジ</t>
    </rPh>
    <rPh sb="41" eb="43">
      <t>カンリ</t>
    </rPh>
    <rPh sb="43" eb="44">
      <t>ヒ</t>
    </rPh>
    <rPh sb="44" eb="46">
      <t>サクゲン</t>
    </rPh>
    <rPh sb="46" eb="47">
      <t>トウ</t>
    </rPh>
    <rPh sb="48" eb="49">
      <t>ト</t>
    </rPh>
    <rPh sb="50" eb="51">
      <t>ク</t>
    </rPh>
    <rPh sb="55" eb="58">
      <t>シュウエキテキ</t>
    </rPh>
    <rPh sb="58" eb="60">
      <t>シュウシ</t>
    </rPh>
    <rPh sb="60" eb="62">
      <t>ヒリツ</t>
    </rPh>
    <rPh sb="63" eb="65">
      <t>コウジョウ</t>
    </rPh>
    <rPh sb="73" eb="75">
      <t>コンゴ</t>
    </rPh>
    <rPh sb="76" eb="79">
      <t>シヨウリョウ</t>
    </rPh>
    <rPh sb="79" eb="80">
      <t>キン</t>
    </rPh>
    <rPh sb="81" eb="83">
      <t>ミナオ</t>
    </rPh>
    <rPh sb="84" eb="85">
      <t>トウ</t>
    </rPh>
    <rPh sb="92" eb="94">
      <t>ケイヒ</t>
    </rPh>
    <rPh sb="95" eb="98">
      <t>カイシュウリツ</t>
    </rPh>
    <rPh sb="99" eb="100">
      <t>タカ</t>
    </rPh>
    <rPh sb="104" eb="106">
      <t>ヒツヨウ</t>
    </rPh>
    <rPh sb="110" eb="111">
      <t>カンガ</t>
    </rPh>
    <rPh sb="125" eb="127">
      <t>ゲンユウ</t>
    </rPh>
    <rPh sb="127" eb="129">
      <t>シセツ</t>
    </rPh>
    <rPh sb="129" eb="131">
      <t>リヨウ</t>
    </rPh>
    <rPh sb="141" eb="143">
      <t>シセツ</t>
    </rPh>
    <rPh sb="144" eb="146">
      <t>ヘイセツ</t>
    </rPh>
    <rPh sb="153" eb="155">
      <t>シセツ</t>
    </rPh>
    <rPh sb="156" eb="158">
      <t>ユウコウ</t>
    </rPh>
    <rPh sb="158" eb="160">
      <t>リヨウ</t>
    </rPh>
    <rPh sb="161" eb="162">
      <t>ハカ</t>
    </rPh>
    <rPh sb="170" eb="173">
      <t>ショイジョウ</t>
    </rPh>
    <rPh sb="174" eb="176">
      <t>トウゴウ</t>
    </rPh>
    <rPh sb="178" eb="180">
      <t>セタナ</t>
    </rPh>
    <rPh sb="180" eb="182">
      <t>ショリ</t>
    </rPh>
    <rPh sb="182" eb="183">
      <t>ク</t>
    </rPh>
    <rPh sb="184" eb="186">
      <t>オスイ</t>
    </rPh>
    <rPh sb="191" eb="192">
      <t>トウ</t>
    </rPh>
    <rPh sb="192" eb="195">
      <t>ショリジョウ</t>
    </rPh>
    <rPh sb="196" eb="198">
      <t>イッカツ</t>
    </rPh>
    <rPh sb="198" eb="200">
      <t>ショリ</t>
    </rPh>
    <rPh sb="209" eb="211">
      <t>シセツ</t>
    </rPh>
    <rPh sb="212" eb="214">
      <t>ユウコウ</t>
    </rPh>
    <rPh sb="214" eb="216">
      <t>リヨウ</t>
    </rPh>
    <rPh sb="223" eb="225">
      <t>イジ</t>
    </rPh>
    <rPh sb="225" eb="228">
      <t>カンリヒ</t>
    </rPh>
    <rPh sb="228" eb="229">
      <t>オヨ</t>
    </rPh>
    <rPh sb="231" eb="233">
      <t>コウシン</t>
    </rPh>
    <rPh sb="233" eb="235">
      <t>ヒヨウ</t>
    </rPh>
    <rPh sb="236" eb="238">
      <t>サクゲン</t>
    </rPh>
    <rPh sb="239" eb="240">
      <t>ハカ</t>
    </rPh>
    <rPh sb="241" eb="243">
      <t>ケイエイ</t>
    </rPh>
    <rPh sb="244" eb="247">
      <t>ケンゼンカ</t>
    </rPh>
    <rPh sb="248" eb="249">
      <t>ハカ</t>
    </rPh>
    <phoneticPr fontId="1"/>
  </si>
  <si>
    <t>参照用</t>
    <rPh sb="0" eb="3">
      <t>サンショウヨウ</t>
    </rPh>
    <phoneticPr fontId="1"/>
  </si>
  <si>
    <t>北海道　せたな町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</si>
  <si>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</si>
  <si>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</si>
  <si>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</si>
  <si>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</si>
  <si>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</si>
  <si>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</si>
  <si>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</si>
  <si>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</si>
  <si>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</si>
  <si>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</si>
  <si>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</si>
  <si>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</si>
  <si>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</si>
  <si>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</si>
  <si>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</si>
  <si>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</si>
  <si>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９年１０月供用開始より２３年経過し、現在、下水処理場については長寿命化計画により更新事業を実施中である。今後についても適正な維持管理を行い、管渠、処理場とも計画的に施設改築更新を進めていく。</t>
    <rPh sb="1" eb="3">
      <t>ヘイセイ</t>
    </rPh>
    <rPh sb="4" eb="5">
      <t>ネン</t>
    </rPh>
    <rPh sb="7" eb="8">
      <t>ツキ</t>
    </rPh>
    <rPh sb="8" eb="10">
      <t>キョウヨウ</t>
    </rPh>
    <rPh sb="10" eb="12">
      <t>カイシ</t>
    </rPh>
    <rPh sb="16" eb="17">
      <t>ネン</t>
    </rPh>
    <rPh sb="17" eb="19">
      <t>ケイカ</t>
    </rPh>
    <rPh sb="21" eb="23">
      <t>ゲンザイ</t>
    </rPh>
    <rPh sb="24" eb="26">
      <t>ゲスイ</t>
    </rPh>
    <rPh sb="26" eb="29">
      <t>ショリジョウ</t>
    </rPh>
    <rPh sb="34" eb="38">
      <t>チョウジュミョウカ</t>
    </rPh>
    <rPh sb="38" eb="40">
      <t>ケイカク</t>
    </rPh>
    <rPh sb="43" eb="45">
      <t>コウシン</t>
    </rPh>
    <rPh sb="45" eb="47">
      <t>ジギョウ</t>
    </rPh>
    <rPh sb="48" eb="51">
      <t>ジッシチュウ</t>
    </rPh>
    <rPh sb="55" eb="57">
      <t>コンゴ</t>
    </rPh>
    <rPh sb="62" eb="64">
      <t>テキセイ</t>
    </rPh>
    <rPh sb="65" eb="67">
      <t>イジ</t>
    </rPh>
    <rPh sb="67" eb="69">
      <t>カンリ</t>
    </rPh>
    <rPh sb="70" eb="71">
      <t>オコナ</t>
    </rPh>
    <rPh sb="73" eb="75">
      <t>カンキョ</t>
    </rPh>
    <rPh sb="76" eb="79">
      <t>ショリジョウ</t>
    </rPh>
    <rPh sb="81" eb="84">
      <t>ケイカクテキ</t>
    </rPh>
    <rPh sb="85" eb="87">
      <t>シセツ</t>
    </rPh>
    <rPh sb="87" eb="89">
      <t>カイチク</t>
    </rPh>
    <rPh sb="89" eb="91">
      <t>コウシン</t>
    </rPh>
    <rPh sb="92" eb="93">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</si>
</sst>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0.15</c:v>
                </c:pt>
                <c:pt idx="4">
                  <c:v>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54.2</c:v>
                </c:pt>
                <c:pt idx="1">
                  <c:v>55.75</c:v>
                </c:pt>
                <c:pt idx="2">
                  <c:v>58.58</c:v>
                </c:pt>
                <c:pt idx="3">
                  <c:v>57.22</c:v>
                </c:pt>
                <c:pt idx="4">
                  <c:v>61.04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50.94</c:v>
                </c:pt>
                <c:pt idx="4">
                  <c:v>50.53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93.08</c:v>
                </c:pt>
                <c:pt idx="1">
                  <c:v>93.89</c:v>
                </c:pt>
                <c:pt idx="2">
                  <c:v>93.38</c:v>
                </c:pt>
                <c:pt idx="3">
                  <c:v>93.2</c:v>
                </c:pt>
                <c:pt idx="4">
                  <c:v>93.5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82.55</c:v>
                </c:pt>
                <c:pt idx="4">
                  <c:v>82.08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94.16</c:v>
                </c:pt>
                <c:pt idx="1">
                  <c:v>95.65</c:v>
                </c:pt>
                <c:pt idx="2">
                  <c:v>95.35</c:v>
                </c:pt>
                <c:pt idx="3">
                  <c:v>93.66</c:v>
                </c:pt>
                <c:pt idx="4">
                  <c:v>95.69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434.98</c:v>
                </c:pt>
                <c:pt idx="1">
                  <c:v>2005.91</c:v>
                </c:pt>
                <c:pt idx="2">
                  <c:v>1915.16</c:v>
                </c:pt>
                <c:pt idx="3">
                  <c:v>1844.26</c:v>
                </c:pt>
                <c:pt idx="4">
                  <c:v>1701.86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1001.3</c:v>
                </c:pt>
                <c:pt idx="4">
                  <c:v>1050.51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64.22</c:v>
                </c:pt>
                <c:pt idx="1">
                  <c:v>61.76</c:v>
                </c:pt>
                <c:pt idx="2">
                  <c:v>61.67</c:v>
                </c:pt>
                <c:pt idx="3">
                  <c:v>64.739999999999995</c:v>
                </c:pt>
                <c:pt idx="4">
                  <c:v>60.71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81.88</c:v>
                </c:pt>
                <c:pt idx="4">
                  <c:v>82.65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257.27</c:v>
                </c:pt>
                <c:pt idx="1">
                  <c:v>271.91000000000003</c:v>
                </c:pt>
                <c:pt idx="2">
                  <c:v>277.22000000000003</c:v>
                </c:pt>
                <c:pt idx="3">
                  <c:v>265.08</c:v>
                </c:pt>
                <c:pt idx="4">
                  <c:v>287.88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187.55</c:v>
                </c:pt>
                <c:pt idx="4">
                  <c:v>186.3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7563</v>
      </c>
      <c r="AM8" s="22"/>
      <c r="AN8" s="22"/>
      <c r="AO8" s="22"/>
      <c r="AP8" s="22"/>
      <c r="AQ8" s="22"/>
      <c r="AR8" s="22"/>
      <c r="AS8" s="22"/>
      <c r="AT8" s="7">
        <f>データ!T6</f>
        <v>638.67999999999995</v>
      </c>
      <c r="AU8" s="7"/>
      <c r="AV8" s="7"/>
      <c r="AW8" s="7"/>
      <c r="AX8" s="7"/>
      <c r="AY8" s="7"/>
      <c r="AZ8" s="7"/>
      <c r="BA8" s="7"/>
      <c r="BB8" s="7">
        <f>データ!U6</f>
        <v>11.84</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37.369999999999997</v>
      </c>
      <c r="Q10" s="7"/>
      <c r="R10" s="7"/>
      <c r="S10" s="7"/>
      <c r="T10" s="7"/>
      <c r="U10" s="7"/>
      <c r="V10" s="7"/>
      <c r="W10" s="7">
        <f>データ!Q6</f>
        <v>59.55</v>
      </c>
      <c r="X10" s="7"/>
      <c r="Y10" s="7"/>
      <c r="Z10" s="7"/>
      <c r="AA10" s="7"/>
      <c r="AB10" s="7"/>
      <c r="AC10" s="7"/>
      <c r="AD10" s="22">
        <f>データ!R6</f>
        <v>3290</v>
      </c>
      <c r="AE10" s="22"/>
      <c r="AF10" s="22"/>
      <c r="AG10" s="22"/>
      <c r="AH10" s="22"/>
      <c r="AI10" s="22"/>
      <c r="AJ10" s="22"/>
      <c r="AK10" s="2"/>
      <c r="AL10" s="22">
        <f>データ!V6</f>
        <v>2800</v>
      </c>
      <c r="AM10" s="22"/>
      <c r="AN10" s="22"/>
      <c r="AO10" s="22"/>
      <c r="AP10" s="22"/>
      <c r="AQ10" s="22"/>
      <c r="AR10" s="22"/>
      <c r="AS10" s="22"/>
      <c r="AT10" s="7">
        <f>データ!W6</f>
        <v>1.1000000000000001</v>
      </c>
      <c r="AU10" s="7"/>
      <c r="AV10" s="7"/>
      <c r="AW10" s="7"/>
      <c r="AX10" s="7"/>
      <c r="AY10" s="7"/>
      <c r="AZ10" s="7"/>
      <c r="BA10" s="7"/>
      <c r="BB10" s="7">
        <f>データ!X6</f>
        <v>2545.4499999999998</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96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【705.21】</v>
      </c>
      <c r="I86" s="12" t="str">
        <f>データ!CA6</f>
        <v>【98.96】</v>
      </c>
      <c r="J86" s="12" t="str">
        <f>データ!CL6</f>
        <v>【134.52】</v>
      </c>
      <c r="K86" s="12" t="str">
        <f>データ!CW6</f>
        <v>【59.57】</v>
      </c>
      <c r="L86" s="12" t="str">
        <f>データ!DH6</f>
        <v>【95.57】</v>
      </c>
      <c r="M86" s="12" t="s">
        <v>42</v>
      </c>
      <c r="N86" s="12" t="s">
        <v>42</v>
      </c>
      <c r="O86" s="12" t="str">
        <f>データ!EO6</f>
        <v>【0.30】</v>
      </c>
    </row>
  </sheetData>
  <sheetProtection algorithmName="SHA-512" hashValue="YaSt5HjZ/1fjli1qOhFjzw9ur5VL9Y0Fwyej6NLx0MKGxJ+vCswDdL1x7Jc0YpNO8W1xrK0jmRUDUNkEOiGWYA==" saltValue="RkFjKaoKn78hIKy4dzLO6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97</v>
      </c>
      <c r="B6" s="65">
        <f t="shared" ref="B6:X6" si="1">B7</f>
        <v>2020</v>
      </c>
      <c r="C6" s="65">
        <f t="shared" si="1"/>
        <v>13714</v>
      </c>
      <c r="D6" s="65">
        <f t="shared" si="1"/>
        <v>47</v>
      </c>
      <c r="E6" s="65">
        <f t="shared" si="1"/>
        <v>17</v>
      </c>
      <c r="F6" s="65">
        <f t="shared" si="1"/>
        <v>1</v>
      </c>
      <c r="G6" s="65">
        <f t="shared" si="1"/>
        <v>0</v>
      </c>
      <c r="H6" s="65" t="str">
        <f t="shared" si="1"/>
        <v>北海道　せたな町</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37.369999999999997</v>
      </c>
      <c r="Q6" s="74">
        <f t="shared" si="1"/>
        <v>59.55</v>
      </c>
      <c r="R6" s="74">
        <f t="shared" si="1"/>
        <v>3290</v>
      </c>
      <c r="S6" s="74">
        <f t="shared" si="1"/>
        <v>7563</v>
      </c>
      <c r="T6" s="74">
        <f t="shared" si="1"/>
        <v>638.67999999999995</v>
      </c>
      <c r="U6" s="74">
        <f t="shared" si="1"/>
        <v>11.84</v>
      </c>
      <c r="V6" s="74">
        <f t="shared" si="1"/>
        <v>2800</v>
      </c>
      <c r="W6" s="74">
        <f t="shared" si="1"/>
        <v>1.1000000000000001</v>
      </c>
      <c r="X6" s="74">
        <f t="shared" si="1"/>
        <v>2545.4499999999998</v>
      </c>
      <c r="Y6" s="82">
        <f t="shared" ref="Y6:AH6" si="2">IF(Y7="",NA(),Y7)</f>
        <v>94.16</v>
      </c>
      <c r="Z6" s="82">
        <f t="shared" si="2"/>
        <v>95.65</v>
      </c>
      <c r="AA6" s="82">
        <f t="shared" si="2"/>
        <v>95.35</v>
      </c>
      <c r="AB6" s="82">
        <f t="shared" si="2"/>
        <v>93.66</v>
      </c>
      <c r="AC6" s="82">
        <f t="shared" si="2"/>
        <v>95.69</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434.98</v>
      </c>
      <c r="BG6" s="82">
        <f t="shared" si="5"/>
        <v>2005.91</v>
      </c>
      <c r="BH6" s="82">
        <f t="shared" si="5"/>
        <v>1915.16</v>
      </c>
      <c r="BI6" s="82">
        <f t="shared" si="5"/>
        <v>1844.26</v>
      </c>
      <c r="BJ6" s="82">
        <f t="shared" si="5"/>
        <v>1701.86</v>
      </c>
      <c r="BK6" s="82">
        <f t="shared" si="5"/>
        <v>1111.31</v>
      </c>
      <c r="BL6" s="82">
        <f t="shared" si="5"/>
        <v>966.33</v>
      </c>
      <c r="BM6" s="82">
        <f t="shared" si="5"/>
        <v>958.81</v>
      </c>
      <c r="BN6" s="82">
        <f t="shared" si="5"/>
        <v>1001.3</v>
      </c>
      <c r="BO6" s="82">
        <f t="shared" si="5"/>
        <v>1050.51</v>
      </c>
      <c r="BP6" s="74" t="str">
        <f>IF(BP7="","",IF(BP7="-","【-】","【"&amp;SUBSTITUTE(TEXT(BP7,"#,##0.00"),"-","△")&amp;"】"))</f>
        <v>【705.21】</v>
      </c>
      <c r="BQ6" s="82">
        <f t="shared" ref="BQ6:BZ6" si="6">IF(BQ7="",NA(),BQ7)</f>
        <v>64.22</v>
      </c>
      <c r="BR6" s="82">
        <f t="shared" si="6"/>
        <v>61.76</v>
      </c>
      <c r="BS6" s="82">
        <f t="shared" si="6"/>
        <v>61.67</v>
      </c>
      <c r="BT6" s="82">
        <f t="shared" si="6"/>
        <v>64.739999999999995</v>
      </c>
      <c r="BU6" s="82">
        <f t="shared" si="6"/>
        <v>60.71</v>
      </c>
      <c r="BV6" s="82">
        <f t="shared" si="6"/>
        <v>75.540000000000006</v>
      </c>
      <c r="BW6" s="82">
        <f t="shared" si="6"/>
        <v>81.739999999999995</v>
      </c>
      <c r="BX6" s="82">
        <f t="shared" si="6"/>
        <v>82.88</v>
      </c>
      <c r="BY6" s="82">
        <f t="shared" si="6"/>
        <v>81.88</v>
      </c>
      <c r="BZ6" s="82">
        <f t="shared" si="6"/>
        <v>82.65</v>
      </c>
      <c r="CA6" s="74" t="str">
        <f>IF(CA7="","",IF(CA7="-","【-】","【"&amp;SUBSTITUTE(TEXT(CA7,"#,##0.00"),"-","△")&amp;"】"))</f>
        <v>【98.96】</v>
      </c>
      <c r="CB6" s="82">
        <f t="shared" ref="CB6:CK6" si="7">IF(CB7="",NA(),CB7)</f>
        <v>257.27</v>
      </c>
      <c r="CC6" s="82">
        <f t="shared" si="7"/>
        <v>271.91000000000003</v>
      </c>
      <c r="CD6" s="82">
        <f t="shared" si="7"/>
        <v>277.22000000000003</v>
      </c>
      <c r="CE6" s="82">
        <f t="shared" si="7"/>
        <v>265.08</v>
      </c>
      <c r="CF6" s="82">
        <f t="shared" si="7"/>
        <v>287.88</v>
      </c>
      <c r="CG6" s="82">
        <f t="shared" si="7"/>
        <v>207.96</v>
      </c>
      <c r="CH6" s="82">
        <f t="shared" si="7"/>
        <v>194.31</v>
      </c>
      <c r="CI6" s="82">
        <f t="shared" si="7"/>
        <v>190.99</v>
      </c>
      <c r="CJ6" s="82">
        <f t="shared" si="7"/>
        <v>187.55</v>
      </c>
      <c r="CK6" s="82">
        <f t="shared" si="7"/>
        <v>186.3</v>
      </c>
      <c r="CL6" s="74" t="str">
        <f>IF(CL7="","",IF(CL7="-","【-】","【"&amp;SUBSTITUTE(TEXT(CL7,"#,##0.00"),"-","△")&amp;"】"))</f>
        <v>【134.52】</v>
      </c>
      <c r="CM6" s="82">
        <f t="shared" ref="CM6:CV6" si="8">IF(CM7="",NA(),CM7)</f>
        <v>54.2</v>
      </c>
      <c r="CN6" s="82">
        <f t="shared" si="8"/>
        <v>55.75</v>
      </c>
      <c r="CO6" s="82">
        <f t="shared" si="8"/>
        <v>58.58</v>
      </c>
      <c r="CP6" s="82">
        <f t="shared" si="8"/>
        <v>57.22</v>
      </c>
      <c r="CQ6" s="82">
        <f t="shared" si="8"/>
        <v>61.04</v>
      </c>
      <c r="CR6" s="82">
        <f t="shared" si="8"/>
        <v>53.51</v>
      </c>
      <c r="CS6" s="82">
        <f t="shared" si="8"/>
        <v>53.5</v>
      </c>
      <c r="CT6" s="82">
        <f t="shared" si="8"/>
        <v>52.58</v>
      </c>
      <c r="CU6" s="82">
        <f t="shared" si="8"/>
        <v>50.94</v>
      </c>
      <c r="CV6" s="82">
        <f t="shared" si="8"/>
        <v>50.53</v>
      </c>
      <c r="CW6" s="74" t="str">
        <f>IF(CW7="","",IF(CW7="-","【-】","【"&amp;SUBSTITUTE(TEXT(CW7,"#,##0.00"),"-","△")&amp;"】"))</f>
        <v>【59.57】</v>
      </c>
      <c r="CX6" s="82">
        <f t="shared" ref="CX6:DG6" si="9">IF(CX7="",NA(),CX7)</f>
        <v>93.08</v>
      </c>
      <c r="CY6" s="82">
        <f t="shared" si="9"/>
        <v>93.89</v>
      </c>
      <c r="CZ6" s="82">
        <f t="shared" si="9"/>
        <v>93.38</v>
      </c>
      <c r="DA6" s="82">
        <f t="shared" si="9"/>
        <v>93.2</v>
      </c>
      <c r="DB6" s="82">
        <f t="shared" si="9"/>
        <v>93.5</v>
      </c>
      <c r="DC6" s="82">
        <f t="shared" si="9"/>
        <v>83.91</v>
      </c>
      <c r="DD6" s="82">
        <f t="shared" si="9"/>
        <v>83.51</v>
      </c>
      <c r="DE6" s="82">
        <f t="shared" si="9"/>
        <v>83.02</v>
      </c>
      <c r="DF6" s="82">
        <f t="shared" si="9"/>
        <v>82.55</v>
      </c>
      <c r="DG6" s="82">
        <f t="shared" si="9"/>
        <v>82.08</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0.16</v>
      </c>
      <c r="EL6" s="82">
        <f t="shared" si="12"/>
        <v>0.13</v>
      </c>
      <c r="EM6" s="82">
        <f t="shared" si="12"/>
        <v>0.15</v>
      </c>
      <c r="EN6" s="82">
        <f t="shared" si="12"/>
        <v>1.65</v>
      </c>
      <c r="EO6" s="74" t="str">
        <f>IF(EO7="","",IF(EO7="-","【-】","【"&amp;SUBSTITUTE(TEXT(EO7,"#,##0.00"),"-","△")&amp;"】"))</f>
        <v>【0.30】</v>
      </c>
    </row>
    <row r="7" spans="1:145" s="59" customFormat="1">
      <c r="A7" s="60"/>
      <c r="B7" s="66">
        <v>2020</v>
      </c>
      <c r="C7" s="66">
        <v>13714</v>
      </c>
      <c r="D7" s="66">
        <v>47</v>
      </c>
      <c r="E7" s="66">
        <v>17</v>
      </c>
      <c r="F7" s="66">
        <v>1</v>
      </c>
      <c r="G7" s="66">
        <v>0</v>
      </c>
      <c r="H7" s="66" t="s">
        <v>98</v>
      </c>
      <c r="I7" s="66" t="s">
        <v>99</v>
      </c>
      <c r="J7" s="66" t="s">
        <v>100</v>
      </c>
      <c r="K7" s="66" t="s">
        <v>101</v>
      </c>
      <c r="L7" s="66" t="s">
        <v>102</v>
      </c>
      <c r="M7" s="66" t="s">
        <v>103</v>
      </c>
      <c r="N7" s="75" t="s">
        <v>42</v>
      </c>
      <c r="O7" s="75" t="s">
        <v>104</v>
      </c>
      <c r="P7" s="75">
        <v>37.369999999999997</v>
      </c>
      <c r="Q7" s="75">
        <v>59.55</v>
      </c>
      <c r="R7" s="75">
        <v>3290</v>
      </c>
      <c r="S7" s="75">
        <v>7563</v>
      </c>
      <c r="T7" s="75">
        <v>638.67999999999995</v>
      </c>
      <c r="U7" s="75">
        <v>11.84</v>
      </c>
      <c r="V7" s="75">
        <v>2800</v>
      </c>
      <c r="W7" s="75">
        <v>1.1000000000000001</v>
      </c>
      <c r="X7" s="75">
        <v>2545.4499999999998</v>
      </c>
      <c r="Y7" s="75">
        <v>94.16</v>
      </c>
      <c r="Z7" s="75">
        <v>95.65</v>
      </c>
      <c r="AA7" s="75">
        <v>95.35</v>
      </c>
      <c r="AB7" s="75">
        <v>93.66</v>
      </c>
      <c r="AC7" s="75">
        <v>95.69</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434.98</v>
      </c>
      <c r="BG7" s="75">
        <v>2005.91</v>
      </c>
      <c r="BH7" s="75">
        <v>1915.16</v>
      </c>
      <c r="BI7" s="75">
        <v>1844.26</v>
      </c>
      <c r="BJ7" s="75">
        <v>1701.86</v>
      </c>
      <c r="BK7" s="75">
        <v>1111.31</v>
      </c>
      <c r="BL7" s="75">
        <v>966.33</v>
      </c>
      <c r="BM7" s="75">
        <v>958.81</v>
      </c>
      <c r="BN7" s="75">
        <v>1001.3</v>
      </c>
      <c r="BO7" s="75">
        <v>1050.51</v>
      </c>
      <c r="BP7" s="75">
        <v>705.21</v>
      </c>
      <c r="BQ7" s="75">
        <v>64.22</v>
      </c>
      <c r="BR7" s="75">
        <v>61.76</v>
      </c>
      <c r="BS7" s="75">
        <v>61.67</v>
      </c>
      <c r="BT7" s="75">
        <v>64.739999999999995</v>
      </c>
      <c r="BU7" s="75">
        <v>60.71</v>
      </c>
      <c r="BV7" s="75">
        <v>75.540000000000006</v>
      </c>
      <c r="BW7" s="75">
        <v>81.739999999999995</v>
      </c>
      <c r="BX7" s="75">
        <v>82.88</v>
      </c>
      <c r="BY7" s="75">
        <v>81.88</v>
      </c>
      <c r="BZ7" s="75">
        <v>82.65</v>
      </c>
      <c r="CA7" s="75">
        <v>98.96</v>
      </c>
      <c r="CB7" s="75">
        <v>257.27</v>
      </c>
      <c r="CC7" s="75">
        <v>271.91000000000003</v>
      </c>
      <c r="CD7" s="75">
        <v>277.22000000000003</v>
      </c>
      <c r="CE7" s="75">
        <v>265.08</v>
      </c>
      <c r="CF7" s="75">
        <v>287.88</v>
      </c>
      <c r="CG7" s="75">
        <v>207.96</v>
      </c>
      <c r="CH7" s="75">
        <v>194.31</v>
      </c>
      <c r="CI7" s="75">
        <v>190.99</v>
      </c>
      <c r="CJ7" s="75">
        <v>187.55</v>
      </c>
      <c r="CK7" s="75">
        <v>186.3</v>
      </c>
      <c r="CL7" s="75">
        <v>134.52000000000001</v>
      </c>
      <c r="CM7" s="75">
        <v>54.2</v>
      </c>
      <c r="CN7" s="75">
        <v>55.75</v>
      </c>
      <c r="CO7" s="75">
        <v>58.58</v>
      </c>
      <c r="CP7" s="75">
        <v>57.22</v>
      </c>
      <c r="CQ7" s="75">
        <v>61.04</v>
      </c>
      <c r="CR7" s="75">
        <v>53.51</v>
      </c>
      <c r="CS7" s="75">
        <v>53.5</v>
      </c>
      <c r="CT7" s="75">
        <v>52.58</v>
      </c>
      <c r="CU7" s="75">
        <v>50.94</v>
      </c>
      <c r="CV7" s="75">
        <v>50.53</v>
      </c>
      <c r="CW7" s="75">
        <v>59.57</v>
      </c>
      <c r="CX7" s="75">
        <v>93.08</v>
      </c>
      <c r="CY7" s="75">
        <v>93.89</v>
      </c>
      <c r="CZ7" s="75">
        <v>93.38</v>
      </c>
      <c r="DA7" s="75">
        <v>93.2</v>
      </c>
      <c r="DB7" s="75">
        <v>93.5</v>
      </c>
      <c r="DC7" s="75">
        <v>83.91</v>
      </c>
      <c r="DD7" s="75">
        <v>83.51</v>
      </c>
      <c r="DE7" s="75">
        <v>83.02</v>
      </c>
      <c r="DF7" s="75">
        <v>82.55</v>
      </c>
      <c r="DG7" s="75">
        <v>82.08</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0.16</v>
      </c>
      <c r="EL7" s="75">
        <v>0.13</v>
      </c>
      <c r="EM7" s="75">
        <v>0.15</v>
      </c>
      <c r="EN7" s="75">
        <v>1.65</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110</v>
      </c>
    </row>
    <row r="12" spans="1:145">
      <c r="B12">
        <v>1</v>
      </c>
      <c r="C12">
        <v>1</v>
      </c>
      <c r="D12">
        <v>1</v>
      </c>
      <c r="E12">
        <v>1</v>
      </c>
      <c r="F12">
        <v>2</v>
      </c>
      <c r="G12" t="s">
        <v>111</v>
      </c>
    </row>
    <row r="13" spans="1:145">
      <c r="B13" t="s">
        <v>112</v>
      </c>
      <c r="C13" t="s">
        <v>112</v>
      </c>
      <c r="D13" t="s">
        <v>112</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2021-12-03T07:42:10Z</dcterms:created>
  <dcterms:modified xsi:type="dcterms:W3CDTF">2022-01-13T08:24:04Z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2022-01-13T08:24:04Z</vt:filetime>
  </property>
</Properties>
</file>