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9\47法非適用_水道\"/>
    </mc:Choice>
  </mc:AlternateContent>
  <workbookProtection workbookAlgorithmName="SHA-512" workbookHashValue="EPF5WXPkK0YP793EvIXscasuOs7ItkMk96qJgYg2B/anSvBIhRue/GNZaHBKhSagiuFeK9vCrYdKoO5h+RIrLw==" workbookSaltValue="fxf4zV4VO26KwgBp0meeQ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<sst xmlns="http://schemas.openxmlformats.org/spreadsheetml/2006/main" count="230" uniqueCount="115">
  <si>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</si>
  <si>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</si>
  <si>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</si>
  <si>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</si>
  <si>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</si>
  <si>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</si>
  <si>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</si>
  <si>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</si>
  <si>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</si>
  <si>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</si>
  <si>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</si>
  <si>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</si>
  <si>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</si>
  <si>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</si>
  <si>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</si>
  <si>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</si>
  <si>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</si>
  <si>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</si>
  <si>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</si>
  <si>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</si>
  <si>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</si>
  <si>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</si>
  <si>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</si>
  <si>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</si>
  <si>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</si>
  <si>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</si>
  <si>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</si>
  <si>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</si>
  <si>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</si>
  <si>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</si>
  <si>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</si>
  <si>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</si>
  <si>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</si>
  <si>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</si>
  <si>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</si>
  <si>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</si>
  <si>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</si>
  <si>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</si>
  <si>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</si>
  <si>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</si>
  <si>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</si>
  <si>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</si>
  <si>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</si>
  <si>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</si>
  <si>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</si>
  <si>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</si>
  <si>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</si>
  <si>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</si>
  <si>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</si>
  <si>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</si>
  <si>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</si>
  <si>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</si>
  <si>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</si>
  <si>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</si>
  <si>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</si>
  <si>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</si>
  <si>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</si>
  <si>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</si>
  <si>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</si>
  <si>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</si>
  <si>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</si>
  <si>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</si>
  <si>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</si>
  <si>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</si>
  <si>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</si>
  <si>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</si>
  <si>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</si>
  <si>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</si>
  <si>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</si>
  <si>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</si>
  <si>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</si>
  <si>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</si>
  <si>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</si>
  <si>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</si>
  <si>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</si>
  <si>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</si>
  <si>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</si>
  <si>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</si>
  <si>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</si>
  <si>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</si>
  <si>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</si>
  <si>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</si>
  <si>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</si>
  <si>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</si>
  <si>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</si>
  <si>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</si>
  <si>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</si>
  <si>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</si>
  <si>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</si>
  <si>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</si>
  <si>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</si>
  <si>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</si>
  <si>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</si>
  <si>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</si>
  <si>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</si>
  <si>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</si>
  <si>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せたな町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</si>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</sst>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9-449E-AF22-CFC727D4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</c:v>
                </c:pt>
                <c:pt idx="2">
                  <c:v>0.96</c:v>
                </c:pt>
                <c:pt idx="3">
                  <c:v>0.65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9-449E-AF22-CFC727D4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56.5</c:v>
                </c:pt>
                <c:pt idx="1">
                  <c:v>61.97</c:v>
                </c:pt>
                <c:pt idx="2">
                  <c:v>59.65</c:v>
                </c:pt>
                <c:pt idx="3">
                  <c:v>55.32</c:v>
                </c:pt>
                <c:pt idx="4">
                  <c:v>51.91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0-4E8B-952A-03A59ED3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58.1</c:v>
                </c:pt>
                <c:pt idx="1">
                  <c:v>56.19</c:v>
                </c:pt>
                <c:pt idx="2">
                  <c:v>56.65</c:v>
                </c:pt>
                <c:pt idx="3">
                  <c:v>56.41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0-4E8B-952A-03A59ED3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76.36</c:v>
                </c:pt>
                <c:pt idx="1">
                  <c:v>70.7</c:v>
                </c:pt>
                <c:pt idx="2">
                  <c:v>71.86</c:v>
                </c:pt>
                <c:pt idx="3">
                  <c:v>76.58</c:v>
                </c:pt>
                <c:pt idx="4">
                  <c:v>80.819999999999993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2-4432-A8B5-E171C2A3D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76.69</c:v>
                </c:pt>
                <c:pt idx="1">
                  <c:v>77.180000000000007</c:v>
                </c:pt>
                <c:pt idx="2">
                  <c:v>76.13</c:v>
                </c:pt>
                <c:pt idx="3">
                  <c:v>75.12</c:v>
                </c:pt>
                <c:pt idx="4">
                  <c:v>74.27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2-4432-A8B5-E171C2A3D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82.33</c:v>
                </c:pt>
                <c:pt idx="1">
                  <c:v>82.26</c:v>
                </c:pt>
                <c:pt idx="2">
                  <c:v>79.849999999999994</c:v>
                </c:pt>
                <c:pt idx="3">
                  <c:v>78.28</c:v>
                </c:pt>
                <c:pt idx="4">
                  <c:v>78.790000000000006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8-41AF-9ECC-C3291A03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75.34</c:v>
                </c:pt>
                <c:pt idx="1">
                  <c:v>76.650000000000006</c:v>
                </c:pt>
                <c:pt idx="2">
                  <c:v>73.959999999999994</c:v>
                </c:pt>
                <c:pt idx="3">
                  <c:v>75.010000000000005</c:v>
                </c:pt>
                <c:pt idx="4">
                  <c:v>72.760000000000005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8-41AF-9ECC-C3291A03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B-4815-A355-AA38037EF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B-4815-A355-AA38037EF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5-45BD-86F9-1BDCA8E29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5-45BD-86F9-1BDCA8E29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3-4026-AC5A-087960BF4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3-4026-AC5A-087960BF4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B-4B60-8707-066974FED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B-4B60-8707-066974FED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1239.47</c:v>
                </c:pt>
                <c:pt idx="1">
                  <c:v>1165.9000000000001</c:v>
                </c:pt>
                <c:pt idx="2">
                  <c:v>1130.7</c:v>
                </c:pt>
                <c:pt idx="3">
                  <c:v>1058.71</c:v>
                </c:pt>
                <c:pt idx="4">
                  <c:v>961.85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C-4360-8EF5-3D11D4EA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1280.18</c:v>
                </c:pt>
                <c:pt idx="1">
                  <c:v>1346.23</c:v>
                </c:pt>
                <c:pt idx="2">
                  <c:v>1295.06</c:v>
                </c:pt>
                <c:pt idx="3">
                  <c:v>1168.7</c:v>
                </c:pt>
                <c:pt idx="4">
                  <c:v>1245.46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C-4360-8EF5-3D11D4EA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60.08</c:v>
                </c:pt>
                <c:pt idx="1">
                  <c:v>58.3</c:v>
                </c:pt>
                <c:pt idx="2">
                  <c:v>50.35</c:v>
                </c:pt>
                <c:pt idx="3">
                  <c:v>47.59</c:v>
                </c:pt>
                <c:pt idx="4">
                  <c:v>52.08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7-474A-B533-F3AEC6E1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53.62</c:v>
                </c:pt>
                <c:pt idx="1">
                  <c:v>53.41</c:v>
                </c:pt>
                <c:pt idx="2">
                  <c:v>53.29</c:v>
                </c:pt>
                <c:pt idx="3">
                  <c:v>53.59</c:v>
                </c:pt>
                <c:pt idx="4">
                  <c:v>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7-474A-B533-F3AEC6E1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285.77</c:v>
                </c:pt>
                <c:pt idx="1">
                  <c:v>291.89999999999998</c:v>
                </c:pt>
                <c:pt idx="2">
                  <c:v>339.49</c:v>
                </c:pt>
                <c:pt idx="3">
                  <c:v>361.71</c:v>
                </c:pt>
                <c:pt idx="4">
                  <c:v>332.81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8-4B49-858A-AFF7B596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287.7</c:v>
                </c:pt>
                <c:pt idx="1">
                  <c:v>277.39999999999998</c:v>
                </c:pt>
                <c:pt idx="2">
                  <c:v>259.02</c:v>
                </c:pt>
                <c:pt idx="3">
                  <c:v>259.79000000000002</c:v>
                </c:pt>
                <c:pt idx="4">
                  <c:v>262.13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8-4B49-858A-AFF7B596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10"/>
      <sheetName val="データ"/>
    </sheetNames>
    <sheetDataSet>
      <sheetData sheetId="0"/>
      <sheetData sheetId="1">
        <row r="6">
          <cell r="X6">
            <v>82.33</v>
          </cell>
          <cell r="Y6">
            <v>82.26</v>
          </cell>
          <cell r="Z6">
            <v>79.849999999999994</v>
          </cell>
          <cell r="AA6">
            <v>78.28</v>
          </cell>
          <cell r="AB6">
            <v>78.790000000000006</v>
          </cell>
          <cell r="AC6">
            <v>75.34</v>
          </cell>
          <cell r="AD6">
            <v>76.650000000000006</v>
          </cell>
          <cell r="AE6">
            <v>73.959999999999994</v>
          </cell>
          <cell r="AF6">
            <v>75.010000000000005</v>
          </cell>
          <cell r="AG6">
            <v>72.760000000000005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E6">
            <v>1239.47</v>
          </cell>
          <cell r="BF6">
            <v>1165.9000000000001</v>
          </cell>
          <cell r="BG6">
            <v>1130.7</v>
          </cell>
          <cell r="BH6">
            <v>1058.71</v>
          </cell>
          <cell r="BI6">
            <v>961.85</v>
          </cell>
          <cell r="BJ6">
            <v>1280.18</v>
          </cell>
          <cell r="BK6">
            <v>1346.23</v>
          </cell>
          <cell r="BL6">
            <v>1295.06</v>
          </cell>
          <cell r="BM6">
            <v>1168.7</v>
          </cell>
          <cell r="BN6">
            <v>1245.46</v>
          </cell>
          <cell r="BP6">
            <v>60.08</v>
          </cell>
          <cell r="BQ6">
            <v>58.3</v>
          </cell>
          <cell r="BR6">
            <v>50.35</v>
          </cell>
          <cell r="BS6">
            <v>47.59</v>
          </cell>
          <cell r="BT6">
            <v>52.08</v>
          </cell>
          <cell r="BU6">
            <v>53.62</v>
          </cell>
          <cell r="BV6">
            <v>53.41</v>
          </cell>
          <cell r="BW6">
            <v>53.29</v>
          </cell>
          <cell r="BX6">
            <v>53.59</v>
          </cell>
          <cell r="BY6">
            <v>51.08</v>
          </cell>
          <cell r="CA6">
            <v>285.77</v>
          </cell>
          <cell r="CB6">
            <v>291.89999999999998</v>
          </cell>
          <cell r="CC6">
            <v>339.49</v>
          </cell>
          <cell r="CD6">
            <v>361.71</v>
          </cell>
          <cell r="CE6">
            <v>332.81</v>
          </cell>
          <cell r="CF6">
            <v>287.7</v>
          </cell>
          <cell r="CG6">
            <v>277.39999999999998</v>
          </cell>
          <cell r="CH6">
            <v>259.02</v>
          </cell>
          <cell r="CI6">
            <v>259.79000000000002</v>
          </cell>
          <cell r="CJ6">
            <v>262.13</v>
          </cell>
          <cell r="CL6">
            <v>56.5</v>
          </cell>
          <cell r="CM6">
            <v>61.97</v>
          </cell>
          <cell r="CN6">
            <v>59.65</v>
          </cell>
          <cell r="CO6">
            <v>55.32</v>
          </cell>
          <cell r="CP6">
            <v>51.91</v>
          </cell>
          <cell r="CQ6">
            <v>58.1</v>
          </cell>
          <cell r="CR6">
            <v>56.19</v>
          </cell>
          <cell r="CS6">
            <v>56.65</v>
          </cell>
          <cell r="CT6">
            <v>56.41</v>
          </cell>
          <cell r="CU6">
            <v>54.9</v>
          </cell>
          <cell r="CW6">
            <v>76.36</v>
          </cell>
          <cell r="CX6">
            <v>70.7</v>
          </cell>
          <cell r="CY6">
            <v>71.86</v>
          </cell>
          <cell r="CZ6">
            <v>76.58</v>
          </cell>
          <cell r="DA6">
            <v>80.819999999999993</v>
          </cell>
          <cell r="DB6">
            <v>76.69</v>
          </cell>
          <cell r="DC6">
            <v>77.180000000000007</v>
          </cell>
          <cell r="DD6">
            <v>76.13</v>
          </cell>
          <cell r="DE6">
            <v>75.12</v>
          </cell>
          <cell r="DF6">
            <v>74.27</v>
          </cell>
          <cell r="DH6" t="e">
            <v>#N/A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S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0.76</v>
          </cell>
          <cell r="EJ6">
            <v>0.8</v>
          </cell>
          <cell r="EK6">
            <v>0.96</v>
          </cell>
          <cell r="EL6">
            <v>0.65</v>
          </cell>
          <cell r="EM6">
            <v>0.52</v>
          </cell>
        </row>
        <row r="10">
          <cell r="B10">
            <v>46388</v>
          </cell>
          <cell r="C10">
            <v>46753</v>
          </cell>
          <cell r="D10">
            <v>47119</v>
          </cell>
          <cell r="E10">
            <v>47484</v>
          </cell>
          <cell r="F10">
            <v>47849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せたな町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2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データ!$I$6</f>
        <v>法非適用</v>
      </c>
      <c r="C8" s="10"/>
      <c r="D8" s="10"/>
      <c r="E8" s="10"/>
      <c r="F8" s="10"/>
      <c r="G8" s="10"/>
      <c r="H8" s="10"/>
      <c r="I8" s="10" t="str">
        <f>データ!$J$6</f>
        <v>水道事業</v>
      </c>
      <c r="J8" s="10"/>
      <c r="K8" s="10"/>
      <c r="L8" s="10"/>
      <c r="M8" s="10"/>
      <c r="N8" s="10"/>
      <c r="O8" s="10"/>
      <c r="P8" s="10" t="str">
        <f>データ!$K$6</f>
        <v>簡易水道事業</v>
      </c>
      <c r="Q8" s="10"/>
      <c r="R8" s="10"/>
      <c r="S8" s="10"/>
      <c r="T8" s="10"/>
      <c r="U8" s="10"/>
      <c r="V8" s="10"/>
      <c r="W8" s="10" t="str">
        <f>データ!$L$6</f>
        <v>D2</v>
      </c>
      <c r="X8" s="10"/>
      <c r="Y8" s="10"/>
      <c r="Z8" s="10"/>
      <c r="AA8" s="10"/>
      <c r="AB8" s="10"/>
      <c r="AC8" s="10"/>
      <c r="AD8" s="10" t="str">
        <f>データ!$M$6</f>
        <v>非設置</v>
      </c>
      <c r="AE8" s="10"/>
      <c r="AF8" s="10"/>
      <c r="AG8" s="10"/>
      <c r="AH8" s="10"/>
      <c r="AI8" s="10"/>
      <c r="AJ8" s="10"/>
      <c r="AK8" s="2"/>
      <c r="AL8" s="11">
        <f>データ!$R$6</f>
        <v>7743</v>
      </c>
      <c r="AM8" s="11"/>
      <c r="AN8" s="11"/>
      <c r="AO8" s="11"/>
      <c r="AP8" s="11"/>
      <c r="AQ8" s="11"/>
      <c r="AR8" s="11"/>
      <c r="AS8" s="11"/>
      <c r="AT8" s="12">
        <f>データ!$S$6</f>
        <v>638.67999999999995</v>
      </c>
      <c r="AU8" s="12"/>
      <c r="AV8" s="12"/>
      <c r="AW8" s="12"/>
      <c r="AX8" s="12"/>
      <c r="AY8" s="12"/>
      <c r="AZ8" s="12"/>
      <c r="BA8" s="12"/>
      <c r="BB8" s="12">
        <f>データ!$T$6</f>
        <v>12.12</v>
      </c>
      <c r="BC8" s="12"/>
      <c r="BD8" s="12"/>
      <c r="BE8" s="12"/>
      <c r="BF8" s="12"/>
      <c r="BG8" s="12"/>
      <c r="BH8" s="12"/>
      <c r="BI8" s="12"/>
      <c r="BJ8" s="4"/>
      <c r="BK8" s="4"/>
      <c r="BL8" s="13" t="s">
        <v>10</v>
      </c>
      <c r="BM8" s="14"/>
      <c r="BN8" s="15" t="s">
        <v>11</v>
      </c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7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2"/>
      <c r="AE9" s="2"/>
      <c r="AF9" s="2"/>
      <c r="AG9" s="2"/>
      <c r="AH9" s="4"/>
      <c r="AI9" s="2"/>
      <c r="AJ9" s="2"/>
      <c r="AK9" s="2"/>
      <c r="AL9" s="6" t="s">
        <v>16</v>
      </c>
      <c r="AM9" s="6"/>
      <c r="AN9" s="6"/>
      <c r="AO9" s="6"/>
      <c r="AP9" s="6"/>
      <c r="AQ9" s="6"/>
      <c r="AR9" s="6"/>
      <c r="AS9" s="6"/>
      <c r="AT9" s="6" t="s">
        <v>17</v>
      </c>
      <c r="AU9" s="6"/>
      <c r="AV9" s="6"/>
      <c r="AW9" s="6"/>
      <c r="AX9" s="6"/>
      <c r="AY9" s="6"/>
      <c r="AZ9" s="6"/>
      <c r="BA9" s="6"/>
      <c r="BB9" s="6" t="s">
        <v>18</v>
      </c>
      <c r="BC9" s="6"/>
      <c r="BD9" s="6"/>
      <c r="BE9" s="6"/>
      <c r="BF9" s="6"/>
      <c r="BG9" s="6"/>
      <c r="BH9" s="6"/>
      <c r="BI9" s="6"/>
      <c r="BJ9" s="4"/>
      <c r="BK9" s="4"/>
      <c r="BL9" s="18" t="s">
        <v>19</v>
      </c>
      <c r="BM9" s="19"/>
      <c r="BN9" s="20" t="s">
        <v>20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2"/>
    </row>
    <row r="10" spans="1:78" ht="18.75" customHeight="1" x14ac:dyDescent="0.15">
      <c r="A10" s="2"/>
      <c r="B10" s="12" t="str">
        <f>データ!$N$6</f>
        <v>-</v>
      </c>
      <c r="C10" s="12"/>
      <c r="D10" s="12"/>
      <c r="E10" s="12"/>
      <c r="F10" s="12"/>
      <c r="G10" s="12"/>
      <c r="H10" s="12"/>
      <c r="I10" s="12" t="str">
        <f>データ!$O$6</f>
        <v>該当数値なし</v>
      </c>
      <c r="J10" s="12"/>
      <c r="K10" s="12"/>
      <c r="L10" s="12"/>
      <c r="M10" s="12"/>
      <c r="N10" s="12"/>
      <c r="O10" s="12"/>
      <c r="P10" s="12">
        <f>データ!$P$6</f>
        <v>98.3</v>
      </c>
      <c r="Q10" s="12"/>
      <c r="R10" s="12"/>
      <c r="S10" s="12"/>
      <c r="T10" s="12"/>
      <c r="U10" s="12"/>
      <c r="V10" s="12"/>
      <c r="W10" s="11">
        <f>データ!$Q$6</f>
        <v>3290</v>
      </c>
      <c r="X10" s="11"/>
      <c r="Y10" s="11"/>
      <c r="Z10" s="11"/>
      <c r="AA10" s="11"/>
      <c r="AB10" s="11"/>
      <c r="AC10" s="11"/>
      <c r="AD10" s="2"/>
      <c r="AE10" s="2"/>
      <c r="AF10" s="2"/>
      <c r="AG10" s="2"/>
      <c r="AH10" s="2"/>
      <c r="AI10" s="2"/>
      <c r="AJ10" s="2"/>
      <c r="AK10" s="2"/>
      <c r="AL10" s="11">
        <f>データ!$U$6</f>
        <v>7211</v>
      </c>
      <c r="AM10" s="11"/>
      <c r="AN10" s="11"/>
      <c r="AO10" s="11"/>
      <c r="AP10" s="11"/>
      <c r="AQ10" s="11"/>
      <c r="AR10" s="11"/>
      <c r="AS10" s="11"/>
      <c r="AT10" s="12">
        <f>データ!$V$6</f>
        <v>59.03</v>
      </c>
      <c r="AU10" s="12"/>
      <c r="AV10" s="12"/>
      <c r="AW10" s="12"/>
      <c r="AX10" s="12"/>
      <c r="AY10" s="12"/>
      <c r="AZ10" s="12"/>
      <c r="BA10" s="12"/>
      <c r="BB10" s="12">
        <f>データ!$W$6</f>
        <v>122.16</v>
      </c>
      <c r="BC10" s="12"/>
      <c r="BD10" s="12"/>
      <c r="BE10" s="12"/>
      <c r="BF10" s="12"/>
      <c r="BG10" s="12"/>
      <c r="BH10" s="12"/>
      <c r="BI10" s="12"/>
      <c r="BJ10" s="2"/>
      <c r="BK10" s="2"/>
      <c r="BL10" s="23" t="s">
        <v>21</v>
      </c>
      <c r="BM10" s="24"/>
      <c r="BN10" s="25" t="s">
        <v>22</v>
      </c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8" t="s">
        <v>23</v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ht="13.5" customHeight="1" x14ac:dyDescent="0.15">
      <c r="A14" s="2"/>
      <c r="B14" s="30" t="s">
        <v>24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2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4"/>
      <c r="BK16" s="2"/>
      <c r="BL16" s="45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7"/>
    </row>
    <row r="17" spans="1:78" ht="13.5" customHeight="1" x14ac:dyDescent="0.15">
      <c r="A17" s="2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4"/>
      <c r="BK17" s="2"/>
      <c r="BL17" s="45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7"/>
    </row>
    <row r="18" spans="1:78" ht="13.5" customHeight="1" x14ac:dyDescent="0.15">
      <c r="A18" s="2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4"/>
      <c r="BK18" s="2"/>
      <c r="BL18" s="45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7"/>
    </row>
    <row r="19" spans="1:78" ht="13.5" customHeight="1" x14ac:dyDescent="0.15">
      <c r="A19" s="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4"/>
      <c r="BK19" s="2"/>
      <c r="BL19" s="45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7"/>
    </row>
    <row r="20" spans="1:78" ht="13.5" customHeight="1" x14ac:dyDescent="0.15">
      <c r="A20" s="2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4"/>
      <c r="BK20" s="2"/>
      <c r="BL20" s="45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7"/>
    </row>
    <row r="21" spans="1:78" ht="13.5" customHeight="1" x14ac:dyDescent="0.15">
      <c r="A21" s="2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4"/>
      <c r="BK21" s="2"/>
      <c r="BL21" s="45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1:78" ht="13.5" customHeight="1" x14ac:dyDescent="0.15">
      <c r="A22" s="2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4"/>
      <c r="BK22" s="2"/>
      <c r="BL22" s="45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7"/>
    </row>
    <row r="23" spans="1:78" ht="13.5" customHeight="1" x14ac:dyDescent="0.15">
      <c r="A23" s="2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4"/>
      <c r="BK23" s="2"/>
      <c r="BL23" s="45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7"/>
    </row>
    <row r="24" spans="1:78" ht="13.5" customHeight="1" x14ac:dyDescent="0.15">
      <c r="A24" s="2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4"/>
      <c r="BK24" s="2"/>
      <c r="BL24" s="45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7"/>
    </row>
    <row r="25" spans="1:78" ht="13.5" customHeight="1" x14ac:dyDescent="0.15">
      <c r="A25" s="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4"/>
      <c r="BK25" s="2"/>
      <c r="BL25" s="45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7"/>
    </row>
    <row r="26" spans="1:78" ht="13.5" customHeight="1" x14ac:dyDescent="0.15">
      <c r="A26" s="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4"/>
      <c r="BK26" s="2"/>
      <c r="BL26" s="45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</row>
    <row r="27" spans="1:78" ht="13.5" customHeight="1" x14ac:dyDescent="0.15">
      <c r="A27" s="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4"/>
      <c r="BK27" s="2"/>
      <c r="BL27" s="45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7"/>
    </row>
    <row r="28" spans="1:78" ht="13.5" customHeight="1" x14ac:dyDescent="0.15">
      <c r="A28" s="2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4"/>
      <c r="BK28" s="2"/>
      <c r="BL28" s="45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</row>
    <row r="29" spans="1:78" ht="13.5" customHeight="1" x14ac:dyDescent="0.15">
      <c r="A29" s="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4"/>
      <c r="BK29" s="2"/>
      <c r="BL29" s="45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7"/>
    </row>
    <row r="30" spans="1:78" ht="13.5" customHeight="1" x14ac:dyDescent="0.15">
      <c r="A30" s="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4"/>
      <c r="BK30" s="2"/>
      <c r="BL30" s="45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7"/>
    </row>
    <row r="31" spans="1:78" ht="13.5" customHeight="1" x14ac:dyDescent="0.15">
      <c r="A31" s="2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4"/>
      <c r="BK31" s="2"/>
      <c r="BL31" s="45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</row>
    <row r="32" spans="1:78" ht="13.5" customHeight="1" x14ac:dyDescent="0.15">
      <c r="A32" s="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4"/>
      <c r="BK32" s="2"/>
      <c r="BL32" s="45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</row>
    <row r="33" spans="1:78" ht="13.5" customHeight="1" x14ac:dyDescent="0.15">
      <c r="A33" s="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4"/>
      <c r="BK33" s="2"/>
      <c r="BL33" s="45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</row>
    <row r="34" spans="1:78" ht="13.5" customHeight="1" x14ac:dyDescent="0.15">
      <c r="A34" s="2"/>
      <c r="B34" s="42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9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4"/>
      <c r="BK34" s="2"/>
      <c r="BL34" s="45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</row>
    <row r="35" spans="1:78" ht="13.5" customHeight="1" x14ac:dyDescent="0.15">
      <c r="A35" s="2"/>
      <c r="B35" s="42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9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4"/>
      <c r="BK35" s="2"/>
      <c r="BL35" s="45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</row>
    <row r="36" spans="1:78" ht="13.5" customHeight="1" x14ac:dyDescent="0.15">
      <c r="A36" s="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4"/>
      <c r="BK36" s="2"/>
      <c r="BL36" s="45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</row>
    <row r="37" spans="1:78" ht="13.5" customHeight="1" x14ac:dyDescent="0.15">
      <c r="A37" s="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4"/>
      <c r="BK37" s="2"/>
      <c r="BL37" s="45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</row>
    <row r="38" spans="1:78" ht="13.5" customHeight="1" x14ac:dyDescent="0.15">
      <c r="A38" s="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4"/>
      <c r="BK38" s="2"/>
      <c r="BL38" s="45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</row>
    <row r="39" spans="1:78" ht="13.5" customHeight="1" x14ac:dyDescent="0.15">
      <c r="A39" s="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4"/>
      <c r="BK39" s="2"/>
      <c r="BL39" s="45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</row>
    <row r="40" spans="1:78" ht="13.5" customHeight="1" x14ac:dyDescent="0.15">
      <c r="A40" s="2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4"/>
      <c r="BK40" s="2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</row>
    <row r="41" spans="1:78" ht="13.5" customHeight="1" x14ac:dyDescent="0.15">
      <c r="A41" s="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4"/>
      <c r="BK41" s="2"/>
      <c r="BL41" s="45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</row>
    <row r="42" spans="1:78" ht="13.5" customHeight="1" x14ac:dyDescent="0.15">
      <c r="A42" s="2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4"/>
      <c r="BK42" s="2"/>
      <c r="BL42" s="45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7"/>
    </row>
    <row r="43" spans="1:78" ht="13.5" customHeight="1" x14ac:dyDescent="0.15">
      <c r="A43" s="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4"/>
      <c r="BK43" s="2"/>
      <c r="BL43" s="45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7"/>
    </row>
    <row r="44" spans="1:78" ht="13.5" customHeight="1" x14ac:dyDescent="0.15">
      <c r="A44" s="2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4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4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4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4"/>
      <c r="BK47" s="2"/>
      <c r="BL47" s="45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7"/>
    </row>
    <row r="48" spans="1:78" ht="13.5" customHeight="1" x14ac:dyDescent="0.15">
      <c r="A48" s="2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4"/>
      <c r="BK48" s="2"/>
      <c r="BL48" s="45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7"/>
    </row>
    <row r="49" spans="1:78" ht="13.5" customHeight="1" x14ac:dyDescent="0.15">
      <c r="A49" s="2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4"/>
      <c r="BK49" s="2"/>
      <c r="BL49" s="45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7"/>
    </row>
    <row r="50" spans="1:78" ht="13.5" customHeight="1" x14ac:dyDescent="0.15">
      <c r="A50" s="2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4"/>
      <c r="BK50" s="2"/>
      <c r="BL50" s="45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7"/>
    </row>
    <row r="51" spans="1:78" ht="13.5" customHeight="1" x14ac:dyDescent="0.15">
      <c r="A51" s="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4"/>
      <c r="BK51" s="2"/>
      <c r="BL51" s="45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7"/>
    </row>
    <row r="52" spans="1:78" ht="13.5" customHeight="1" x14ac:dyDescent="0.15">
      <c r="A52" s="2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4"/>
      <c r="BK52" s="2"/>
      <c r="BL52" s="45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7"/>
    </row>
    <row r="53" spans="1:78" ht="13.5" customHeight="1" x14ac:dyDescent="0.15">
      <c r="A53" s="2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4"/>
      <c r="BK53" s="2"/>
      <c r="BL53" s="45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7"/>
    </row>
    <row r="54" spans="1:78" ht="13.5" customHeight="1" x14ac:dyDescent="0.15">
      <c r="A54" s="2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4"/>
      <c r="BK54" s="2"/>
      <c r="BL54" s="45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7"/>
    </row>
    <row r="55" spans="1:78" ht="13.5" customHeight="1" x14ac:dyDescent="0.15">
      <c r="A55" s="2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4"/>
      <c r="BK55" s="2"/>
      <c r="BL55" s="45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7"/>
    </row>
    <row r="56" spans="1:78" ht="13.5" customHeight="1" x14ac:dyDescent="0.15">
      <c r="A56" s="2"/>
      <c r="B56" s="42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9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9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4"/>
      <c r="BK56" s="2"/>
      <c r="BL56" s="45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7"/>
    </row>
    <row r="57" spans="1:78" ht="13.5" customHeight="1" x14ac:dyDescent="0.15">
      <c r="A57" s="2"/>
      <c r="B57" s="42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9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9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4"/>
      <c r="BK57" s="2"/>
      <c r="BL57" s="45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7"/>
    </row>
    <row r="58" spans="1:78" ht="13.5" customHeight="1" x14ac:dyDescent="0.15">
      <c r="A58" s="2"/>
      <c r="B58" s="4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49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49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49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44"/>
      <c r="BK58" s="2"/>
      <c r="BL58" s="45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7"/>
    </row>
    <row r="59" spans="1:78" ht="13.5" customHeight="1" x14ac:dyDescent="0.15">
      <c r="A59" s="2"/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6"/>
      <c r="BK59" s="2"/>
      <c r="BL59" s="45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7"/>
    </row>
    <row r="60" spans="1:78" ht="13.5" customHeight="1" x14ac:dyDescent="0.15">
      <c r="A60" s="2"/>
      <c r="B60" s="36" t="s">
        <v>27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45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7"/>
    </row>
    <row r="61" spans="1:78" ht="13.5" customHeight="1" x14ac:dyDescent="0.15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45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7"/>
    </row>
    <row r="62" spans="1:78" ht="13.5" customHeight="1" x14ac:dyDescent="0.15">
      <c r="A62" s="2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4"/>
      <c r="BK62" s="2"/>
      <c r="BL62" s="45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7"/>
    </row>
    <row r="63" spans="1:78" ht="13.5" customHeight="1" x14ac:dyDescent="0.15">
      <c r="A63" s="2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4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4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4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4"/>
      <c r="BK66" s="2"/>
      <c r="BL66" s="45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7"/>
    </row>
    <row r="67" spans="1:78" ht="13.5" customHeight="1" x14ac:dyDescent="0.15">
      <c r="A67" s="2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4"/>
      <c r="BK67" s="2"/>
      <c r="BL67" s="45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7"/>
    </row>
    <row r="68" spans="1:78" ht="13.5" customHeight="1" x14ac:dyDescent="0.15">
      <c r="A68" s="2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4"/>
      <c r="BK68" s="2"/>
      <c r="BL68" s="45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7"/>
    </row>
    <row r="69" spans="1:78" ht="13.5" customHeight="1" x14ac:dyDescent="0.15">
      <c r="A69" s="2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4"/>
      <c r="BK69" s="2"/>
      <c r="BL69" s="45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7"/>
    </row>
    <row r="70" spans="1:78" ht="13.5" customHeight="1" x14ac:dyDescent="0.15">
      <c r="A70" s="2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4"/>
      <c r="BK70" s="2"/>
      <c r="BL70" s="45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7"/>
    </row>
    <row r="71" spans="1:78" ht="13.5" customHeight="1" x14ac:dyDescent="0.15">
      <c r="A71" s="2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4"/>
      <c r="BK71" s="2"/>
      <c r="BL71" s="45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7"/>
    </row>
    <row r="72" spans="1:78" ht="13.5" customHeight="1" x14ac:dyDescent="0.15">
      <c r="A72" s="2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4"/>
      <c r="BK72" s="2"/>
      <c r="BL72" s="45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7"/>
    </row>
    <row r="73" spans="1:78" ht="13.5" customHeight="1" x14ac:dyDescent="0.15">
      <c r="A73" s="2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4"/>
      <c r="BK73" s="2"/>
      <c r="BL73" s="45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7"/>
    </row>
    <row r="74" spans="1:78" ht="13.5" customHeight="1" x14ac:dyDescent="0.15">
      <c r="A74" s="2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4"/>
      <c r="BK74" s="2"/>
      <c r="BL74" s="45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7"/>
    </row>
    <row r="75" spans="1:78" ht="13.5" customHeight="1" x14ac:dyDescent="0.15">
      <c r="A75" s="2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4"/>
      <c r="BK75" s="2"/>
      <c r="BL75" s="45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7"/>
    </row>
    <row r="76" spans="1:78" ht="13.5" customHeight="1" x14ac:dyDescent="0.15">
      <c r="A76" s="2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4"/>
      <c r="BK76" s="2"/>
      <c r="BL76" s="45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7"/>
    </row>
    <row r="77" spans="1:78" ht="13.5" customHeight="1" x14ac:dyDescent="0.15">
      <c r="A77" s="2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4"/>
      <c r="BK77" s="2"/>
      <c r="BL77" s="45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7"/>
    </row>
    <row r="78" spans="1:78" ht="13.5" customHeight="1" x14ac:dyDescent="0.15">
      <c r="A78" s="2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4"/>
      <c r="BK78" s="2"/>
      <c r="BL78" s="45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7"/>
    </row>
    <row r="79" spans="1:78" ht="13.5" customHeight="1" x14ac:dyDescent="0.15">
      <c r="A79" s="2"/>
      <c r="B79" s="42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9"/>
      <c r="V79" s="49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9"/>
      <c r="AP79" s="49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3"/>
      <c r="BJ79" s="44"/>
      <c r="BK79" s="2"/>
      <c r="BL79" s="45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7"/>
    </row>
    <row r="80" spans="1:78" ht="13.5" customHeight="1" x14ac:dyDescent="0.15">
      <c r="A80" s="2"/>
      <c r="B80" s="42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9"/>
      <c r="V80" s="49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9"/>
      <c r="AP80" s="49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3"/>
      <c r="BJ80" s="44"/>
      <c r="BK80" s="2"/>
      <c r="BL80" s="45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7"/>
    </row>
    <row r="81" spans="1:78" ht="13.5" customHeight="1" x14ac:dyDescent="0.15">
      <c r="A81" s="2"/>
      <c r="B81" s="42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43"/>
      <c r="V81" s="43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43"/>
      <c r="AP81" s="43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43"/>
      <c r="BJ81" s="44"/>
      <c r="BK81" s="2"/>
      <c r="BL81" s="45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7"/>
    </row>
    <row r="82" spans="1:78" ht="13.5" customHeight="1" x14ac:dyDescent="0.15">
      <c r="A82" s="2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6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58"/>
    </row>
    <row r="84" spans="1:78" hidden="1" x14ac:dyDescent="0.15">
      <c r="B84" s="59" t="s">
        <v>29</v>
      </c>
      <c r="C84" s="59"/>
      <c r="D84" s="59"/>
      <c r="E84" s="59" t="s">
        <v>30</v>
      </c>
      <c r="F84" s="59" t="s">
        <v>31</v>
      </c>
      <c r="G84" s="59" t="s">
        <v>32</v>
      </c>
      <c r="H84" s="59" t="s">
        <v>33</v>
      </c>
      <c r="I84" s="59" t="s">
        <v>34</v>
      </c>
      <c r="J84" s="59" t="s">
        <v>35</v>
      </c>
      <c r="K84" s="59" t="s">
        <v>36</v>
      </c>
      <c r="L84" s="59" t="s">
        <v>37</v>
      </c>
      <c r="M84" s="59" t="s">
        <v>38</v>
      </c>
      <c r="N84" s="59" t="s">
        <v>39</v>
      </c>
      <c r="O84" s="59" t="s">
        <v>40</v>
      </c>
    </row>
    <row r="85" spans="1:78" hidden="1" x14ac:dyDescent="0.15">
      <c r="B85" s="59"/>
      <c r="C85" s="59"/>
      <c r="D85" s="59"/>
      <c r="E85" s="59" t="str">
        <f>データ!AH6</f>
        <v>【76.03】</v>
      </c>
      <c r="F85" s="59" t="s">
        <v>41</v>
      </c>
      <c r="G85" s="59" t="s">
        <v>42</v>
      </c>
      <c r="H85" s="59" t="str">
        <f>データ!BO6</f>
        <v>【1,084.05】</v>
      </c>
      <c r="I85" s="59" t="str">
        <f>データ!BZ6</f>
        <v>【53.46】</v>
      </c>
      <c r="J85" s="59" t="str">
        <f>データ!CK6</f>
        <v>【300.47】</v>
      </c>
      <c r="K85" s="59" t="str">
        <f>データ!CV6</f>
        <v>【54.90】</v>
      </c>
      <c r="L85" s="59" t="str">
        <f>データ!DG6</f>
        <v>【73.31】</v>
      </c>
      <c r="M85" s="59" t="s">
        <v>42</v>
      </c>
      <c r="N85" s="59" t="s">
        <v>42</v>
      </c>
      <c r="O85" s="59" t="str">
        <f>データ!EN6</f>
        <v>【0.56】</v>
      </c>
    </row>
  </sheetData>
  <sheetProtection algorithmName="SHA-512" hashValue="+Szuv0ONmHXOZMTqkbscdF+qP/UWEbb9KpcQ+FTapBY58rtBJY7hTmAX/3oX4hZ3DvwpQvzCMSZL1h0uDQ8xBw==" saltValue="2UjITQAaFOXZTam5k+4jJ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>
        <v>1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/>
      <c r="AI1" s="60">
        <v>1</v>
      </c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/>
      <c r="AT1" s="60">
        <v>1</v>
      </c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/>
      <c r="BE1" s="60">
        <v>1</v>
      </c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/>
      <c r="BP1" s="60">
        <v>1</v>
      </c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/>
      <c r="CA1" s="60">
        <v>1</v>
      </c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/>
      <c r="CL1" s="60">
        <v>1</v>
      </c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/>
      <c r="CW1" s="60">
        <v>1</v>
      </c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/>
      <c r="DH1" s="60">
        <v>1</v>
      </c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/>
      <c r="DS1" s="60">
        <v>1</v>
      </c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/>
      <c r="ED1" s="60">
        <v>1</v>
      </c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/>
    </row>
    <row r="2" spans="1:144" x14ac:dyDescent="0.15">
      <c r="A2" s="61" t="s">
        <v>44</v>
      </c>
      <c r="B2" s="61">
        <f>COLUMN()-1</f>
        <v>1</v>
      </c>
      <c r="C2" s="61">
        <f t="shared" ref="C2:BR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ref="BS2:ED2" si="1">COLUMN()-1</f>
        <v>70</v>
      </c>
      <c r="BT2" s="61">
        <f t="shared" si="1"/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ref="EE2:EN2" si="2">COLUMN()-1</f>
        <v>134</v>
      </c>
      <c r="EF2" s="61">
        <f t="shared" si="2"/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</row>
    <row r="3" spans="1:144" x14ac:dyDescent="0.15">
      <c r="A3" s="61" t="s">
        <v>45</v>
      </c>
      <c r="B3" s="62" t="s">
        <v>46</v>
      </c>
      <c r="C3" s="62" t="s">
        <v>47</v>
      </c>
      <c r="D3" s="62" t="s">
        <v>48</v>
      </c>
      <c r="E3" s="62" t="s">
        <v>49</v>
      </c>
      <c r="F3" s="62" t="s">
        <v>50</v>
      </c>
      <c r="G3" s="62" t="s">
        <v>51</v>
      </c>
      <c r="H3" s="63" t="s">
        <v>52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66" t="s">
        <v>53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54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4" x14ac:dyDescent="0.15">
      <c r="A4" s="61" t="s">
        <v>55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7" t="s">
        <v>56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57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58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59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60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61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62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63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64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65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66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4" x14ac:dyDescent="0.15">
      <c r="A5" s="61" t="s">
        <v>67</v>
      </c>
      <c r="B5" s="72"/>
      <c r="C5" s="72"/>
      <c r="D5" s="72"/>
      <c r="E5" s="72"/>
      <c r="F5" s="72"/>
      <c r="G5" s="72"/>
      <c r="H5" s="73" t="s">
        <v>68</v>
      </c>
      <c r="I5" s="73" t="s">
        <v>69</v>
      </c>
      <c r="J5" s="73" t="s">
        <v>70</v>
      </c>
      <c r="K5" s="73" t="s">
        <v>71</v>
      </c>
      <c r="L5" s="73" t="s">
        <v>72</v>
      </c>
      <c r="M5" s="73" t="s">
        <v>73</v>
      </c>
      <c r="N5" s="73" t="s">
        <v>74</v>
      </c>
      <c r="O5" s="73" t="s">
        <v>75</v>
      </c>
      <c r="P5" s="73" t="s">
        <v>76</v>
      </c>
      <c r="Q5" s="73" t="s">
        <v>77</v>
      </c>
      <c r="R5" s="73" t="s">
        <v>78</v>
      </c>
      <c r="S5" s="73" t="s">
        <v>79</v>
      </c>
      <c r="T5" s="73" t="s">
        <v>80</v>
      </c>
      <c r="U5" s="73" t="s">
        <v>81</v>
      </c>
      <c r="V5" s="73" t="s">
        <v>82</v>
      </c>
      <c r="W5" s="73" t="s">
        <v>83</v>
      </c>
      <c r="X5" s="73" t="s">
        <v>84</v>
      </c>
      <c r="Y5" s="73" t="s">
        <v>85</v>
      </c>
      <c r="Z5" s="73" t="s">
        <v>86</v>
      </c>
      <c r="AA5" s="73" t="s">
        <v>87</v>
      </c>
      <c r="AB5" s="73" t="s">
        <v>88</v>
      </c>
      <c r="AC5" s="73" t="s">
        <v>89</v>
      </c>
      <c r="AD5" s="73" t="s">
        <v>90</v>
      </c>
      <c r="AE5" s="73" t="s">
        <v>91</v>
      </c>
      <c r="AF5" s="73" t="s">
        <v>92</v>
      </c>
      <c r="AG5" s="73" t="s">
        <v>93</v>
      </c>
      <c r="AH5" s="73" t="s">
        <v>29</v>
      </c>
      <c r="AI5" s="73" t="s">
        <v>84</v>
      </c>
      <c r="AJ5" s="73" t="s">
        <v>85</v>
      </c>
      <c r="AK5" s="73" t="s">
        <v>86</v>
      </c>
      <c r="AL5" s="73" t="s">
        <v>87</v>
      </c>
      <c r="AM5" s="73" t="s">
        <v>88</v>
      </c>
      <c r="AN5" s="73" t="s">
        <v>89</v>
      </c>
      <c r="AO5" s="73" t="s">
        <v>90</v>
      </c>
      <c r="AP5" s="73" t="s">
        <v>91</v>
      </c>
      <c r="AQ5" s="73" t="s">
        <v>92</v>
      </c>
      <c r="AR5" s="73" t="s">
        <v>93</v>
      </c>
      <c r="AS5" s="73" t="s">
        <v>94</v>
      </c>
      <c r="AT5" s="73" t="s">
        <v>84</v>
      </c>
      <c r="AU5" s="73" t="s">
        <v>85</v>
      </c>
      <c r="AV5" s="73" t="s">
        <v>86</v>
      </c>
      <c r="AW5" s="73" t="s">
        <v>87</v>
      </c>
      <c r="AX5" s="73" t="s">
        <v>88</v>
      </c>
      <c r="AY5" s="73" t="s">
        <v>89</v>
      </c>
      <c r="AZ5" s="73" t="s">
        <v>90</v>
      </c>
      <c r="BA5" s="73" t="s">
        <v>91</v>
      </c>
      <c r="BB5" s="73" t="s">
        <v>92</v>
      </c>
      <c r="BC5" s="73" t="s">
        <v>93</v>
      </c>
      <c r="BD5" s="73" t="s">
        <v>94</v>
      </c>
      <c r="BE5" s="73" t="s">
        <v>84</v>
      </c>
      <c r="BF5" s="73" t="s">
        <v>85</v>
      </c>
      <c r="BG5" s="73" t="s">
        <v>86</v>
      </c>
      <c r="BH5" s="73" t="s">
        <v>87</v>
      </c>
      <c r="BI5" s="73" t="s">
        <v>88</v>
      </c>
      <c r="BJ5" s="73" t="s">
        <v>89</v>
      </c>
      <c r="BK5" s="73" t="s">
        <v>90</v>
      </c>
      <c r="BL5" s="73" t="s">
        <v>91</v>
      </c>
      <c r="BM5" s="73" t="s">
        <v>92</v>
      </c>
      <c r="BN5" s="73" t="s">
        <v>93</v>
      </c>
      <c r="BO5" s="73" t="s">
        <v>94</v>
      </c>
      <c r="BP5" s="73" t="s">
        <v>84</v>
      </c>
      <c r="BQ5" s="73" t="s">
        <v>85</v>
      </c>
      <c r="BR5" s="73" t="s">
        <v>86</v>
      </c>
      <c r="BS5" s="73" t="s">
        <v>87</v>
      </c>
      <c r="BT5" s="73" t="s">
        <v>88</v>
      </c>
      <c r="BU5" s="73" t="s">
        <v>89</v>
      </c>
      <c r="BV5" s="73" t="s">
        <v>90</v>
      </c>
      <c r="BW5" s="73" t="s">
        <v>91</v>
      </c>
      <c r="BX5" s="73" t="s">
        <v>92</v>
      </c>
      <c r="BY5" s="73" t="s">
        <v>93</v>
      </c>
      <c r="BZ5" s="73" t="s">
        <v>94</v>
      </c>
      <c r="CA5" s="73" t="s">
        <v>84</v>
      </c>
      <c r="CB5" s="73" t="s">
        <v>85</v>
      </c>
      <c r="CC5" s="73" t="s">
        <v>86</v>
      </c>
      <c r="CD5" s="73" t="s">
        <v>87</v>
      </c>
      <c r="CE5" s="73" t="s">
        <v>88</v>
      </c>
      <c r="CF5" s="73" t="s">
        <v>89</v>
      </c>
      <c r="CG5" s="73" t="s">
        <v>90</v>
      </c>
      <c r="CH5" s="73" t="s">
        <v>91</v>
      </c>
      <c r="CI5" s="73" t="s">
        <v>92</v>
      </c>
      <c r="CJ5" s="73" t="s">
        <v>93</v>
      </c>
      <c r="CK5" s="73" t="s">
        <v>94</v>
      </c>
      <c r="CL5" s="73" t="s">
        <v>84</v>
      </c>
      <c r="CM5" s="73" t="s">
        <v>85</v>
      </c>
      <c r="CN5" s="73" t="s">
        <v>86</v>
      </c>
      <c r="CO5" s="73" t="s">
        <v>87</v>
      </c>
      <c r="CP5" s="73" t="s">
        <v>88</v>
      </c>
      <c r="CQ5" s="73" t="s">
        <v>89</v>
      </c>
      <c r="CR5" s="73" t="s">
        <v>90</v>
      </c>
      <c r="CS5" s="73" t="s">
        <v>91</v>
      </c>
      <c r="CT5" s="73" t="s">
        <v>92</v>
      </c>
      <c r="CU5" s="73" t="s">
        <v>93</v>
      </c>
      <c r="CV5" s="73" t="s">
        <v>94</v>
      </c>
      <c r="CW5" s="73" t="s">
        <v>84</v>
      </c>
      <c r="CX5" s="73" t="s">
        <v>85</v>
      </c>
      <c r="CY5" s="73" t="s">
        <v>86</v>
      </c>
      <c r="CZ5" s="73" t="s">
        <v>87</v>
      </c>
      <c r="DA5" s="73" t="s">
        <v>88</v>
      </c>
      <c r="DB5" s="73" t="s">
        <v>89</v>
      </c>
      <c r="DC5" s="73" t="s">
        <v>90</v>
      </c>
      <c r="DD5" s="73" t="s">
        <v>91</v>
      </c>
      <c r="DE5" s="73" t="s">
        <v>92</v>
      </c>
      <c r="DF5" s="73" t="s">
        <v>93</v>
      </c>
      <c r="DG5" s="73" t="s">
        <v>94</v>
      </c>
      <c r="DH5" s="73" t="s">
        <v>84</v>
      </c>
      <c r="DI5" s="73" t="s">
        <v>85</v>
      </c>
      <c r="DJ5" s="73" t="s">
        <v>86</v>
      </c>
      <c r="DK5" s="73" t="s">
        <v>87</v>
      </c>
      <c r="DL5" s="73" t="s">
        <v>88</v>
      </c>
      <c r="DM5" s="73" t="s">
        <v>89</v>
      </c>
      <c r="DN5" s="73" t="s">
        <v>90</v>
      </c>
      <c r="DO5" s="73" t="s">
        <v>91</v>
      </c>
      <c r="DP5" s="73" t="s">
        <v>92</v>
      </c>
      <c r="DQ5" s="73" t="s">
        <v>93</v>
      </c>
      <c r="DR5" s="73" t="s">
        <v>94</v>
      </c>
      <c r="DS5" s="73" t="s">
        <v>84</v>
      </c>
      <c r="DT5" s="73" t="s">
        <v>85</v>
      </c>
      <c r="DU5" s="73" t="s">
        <v>86</v>
      </c>
      <c r="DV5" s="73" t="s">
        <v>87</v>
      </c>
      <c r="DW5" s="73" t="s">
        <v>88</v>
      </c>
      <c r="DX5" s="73" t="s">
        <v>89</v>
      </c>
      <c r="DY5" s="73" t="s">
        <v>90</v>
      </c>
      <c r="DZ5" s="73" t="s">
        <v>91</v>
      </c>
      <c r="EA5" s="73" t="s">
        <v>92</v>
      </c>
      <c r="EB5" s="73" t="s">
        <v>93</v>
      </c>
      <c r="EC5" s="73" t="s">
        <v>94</v>
      </c>
      <c r="ED5" s="73" t="s">
        <v>84</v>
      </c>
      <c r="EE5" s="73" t="s">
        <v>85</v>
      </c>
      <c r="EF5" s="73" t="s">
        <v>86</v>
      </c>
      <c r="EG5" s="73" t="s">
        <v>87</v>
      </c>
      <c r="EH5" s="73" t="s">
        <v>88</v>
      </c>
      <c r="EI5" s="73" t="s">
        <v>89</v>
      </c>
      <c r="EJ5" s="73" t="s">
        <v>90</v>
      </c>
      <c r="EK5" s="73" t="s">
        <v>91</v>
      </c>
      <c r="EL5" s="73" t="s">
        <v>92</v>
      </c>
      <c r="EM5" s="73" t="s">
        <v>93</v>
      </c>
      <c r="EN5" s="73" t="s">
        <v>94</v>
      </c>
    </row>
    <row r="6" spans="1:144" s="77" customFormat="1" x14ac:dyDescent="0.15">
      <c r="A6" s="61" t="s">
        <v>95</v>
      </c>
      <c r="B6" s="74">
        <f>B7</f>
        <v>2019</v>
      </c>
      <c r="C6" s="74">
        <f t="shared" ref="C6:W6" si="3">C7</f>
        <v>13714</v>
      </c>
      <c r="D6" s="74">
        <f t="shared" si="3"/>
        <v>47</v>
      </c>
      <c r="E6" s="74">
        <f t="shared" si="3"/>
        <v>1</v>
      </c>
      <c r="F6" s="74">
        <f t="shared" si="3"/>
        <v>0</v>
      </c>
      <c r="G6" s="74">
        <f t="shared" si="3"/>
        <v>0</v>
      </c>
      <c r="H6" s="74" t="str">
        <f t="shared" si="3"/>
        <v>北海道　せたな町</v>
      </c>
      <c r="I6" s="74" t="str">
        <f t="shared" si="3"/>
        <v>法非適用</v>
      </c>
      <c r="J6" s="74" t="str">
        <f t="shared" si="3"/>
        <v>水道事業</v>
      </c>
      <c r="K6" s="74" t="str">
        <f t="shared" si="3"/>
        <v>簡易水道事業</v>
      </c>
      <c r="L6" s="74" t="str">
        <f t="shared" si="3"/>
        <v>D2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98.3</v>
      </c>
      <c r="Q6" s="75">
        <f t="shared" si="3"/>
        <v>3290</v>
      </c>
      <c r="R6" s="75">
        <f t="shared" si="3"/>
        <v>7743</v>
      </c>
      <c r="S6" s="75">
        <f t="shared" si="3"/>
        <v>638.67999999999995</v>
      </c>
      <c r="T6" s="75">
        <f t="shared" si="3"/>
        <v>12.12</v>
      </c>
      <c r="U6" s="75">
        <f t="shared" si="3"/>
        <v>7211</v>
      </c>
      <c r="V6" s="75">
        <f t="shared" si="3"/>
        <v>59.03</v>
      </c>
      <c r="W6" s="75">
        <f t="shared" si="3"/>
        <v>122.16</v>
      </c>
      <c r="X6" s="76">
        <f>IF(X7="",NA(),X7)</f>
        <v>82.33</v>
      </c>
      <c r="Y6" s="76">
        <f t="shared" ref="Y6:AG6" si="4">IF(Y7="",NA(),Y7)</f>
        <v>82.26</v>
      </c>
      <c r="Z6" s="76">
        <f t="shared" si="4"/>
        <v>79.849999999999994</v>
      </c>
      <c r="AA6" s="76">
        <f t="shared" si="4"/>
        <v>78.28</v>
      </c>
      <c r="AB6" s="76">
        <f t="shared" si="4"/>
        <v>78.790000000000006</v>
      </c>
      <c r="AC6" s="76">
        <f t="shared" si="4"/>
        <v>75.34</v>
      </c>
      <c r="AD6" s="76">
        <f t="shared" si="4"/>
        <v>76.650000000000006</v>
      </c>
      <c r="AE6" s="76">
        <f t="shared" si="4"/>
        <v>73.959999999999994</v>
      </c>
      <c r="AF6" s="76">
        <f t="shared" si="4"/>
        <v>75.010000000000005</v>
      </c>
      <c r="AG6" s="76">
        <f t="shared" si="4"/>
        <v>72.760000000000005</v>
      </c>
      <c r="AH6" s="75" t="str">
        <f>IF(AH7="","",IF(AH7="-","【-】","【"&amp;SUBSTITUTE(TEXT(AH7,"#,##0.00"),"-","△")&amp;"】"))</f>
        <v>【76.03】</v>
      </c>
      <c r="AI6" s="75" t="e">
        <f>IF(AI7="",NA(),AI7)</f>
        <v>#N/A</v>
      </c>
      <c r="AJ6" s="75" t="e">
        <f t="shared" ref="AJ6:AR6" si="5">IF(AJ7="",NA(),AJ7)</f>
        <v>#N/A</v>
      </c>
      <c r="AK6" s="75" t="e">
        <f t="shared" si="5"/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str">
        <f>IF(AS7="","",IF(AS7="-","【-】","【"&amp;SUBSTITUTE(TEXT(AS7,"#,##0.00"),"-","△")&amp;"】"))</f>
        <v/>
      </c>
      <c r="AT6" s="75" t="e">
        <f>IF(AT7="",NA(),AT7)</f>
        <v>#N/A</v>
      </c>
      <c r="AU6" s="75" t="e">
        <f t="shared" ref="AU6:BC6" si="6">IF(AU7="",NA(),AU7)</f>
        <v>#N/A</v>
      </c>
      <c r="AV6" s="75" t="e">
        <f t="shared" si="6"/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str">
        <f>IF(BD7="","",IF(BD7="-","【-】","【"&amp;SUBSTITUTE(TEXT(BD7,"#,##0.00"),"-","△")&amp;"】"))</f>
        <v/>
      </c>
      <c r="BE6" s="76">
        <f>IF(BE7="",NA(),BE7)</f>
        <v>1239.47</v>
      </c>
      <c r="BF6" s="76">
        <f t="shared" ref="BF6:BN6" si="7">IF(BF7="",NA(),BF7)</f>
        <v>1165.9000000000001</v>
      </c>
      <c r="BG6" s="76">
        <f t="shared" si="7"/>
        <v>1130.7</v>
      </c>
      <c r="BH6" s="76">
        <f t="shared" si="7"/>
        <v>1058.71</v>
      </c>
      <c r="BI6" s="76">
        <f t="shared" si="7"/>
        <v>961.85</v>
      </c>
      <c r="BJ6" s="76">
        <f t="shared" si="7"/>
        <v>1280.18</v>
      </c>
      <c r="BK6" s="76">
        <f t="shared" si="7"/>
        <v>1346.23</v>
      </c>
      <c r="BL6" s="76">
        <f t="shared" si="7"/>
        <v>1295.06</v>
      </c>
      <c r="BM6" s="76">
        <f t="shared" si="7"/>
        <v>1168.7</v>
      </c>
      <c r="BN6" s="76">
        <f t="shared" si="7"/>
        <v>1245.46</v>
      </c>
      <c r="BO6" s="75" t="str">
        <f>IF(BO7="","",IF(BO7="-","【-】","【"&amp;SUBSTITUTE(TEXT(BO7,"#,##0.00"),"-","△")&amp;"】"))</f>
        <v>【1,084.05】</v>
      </c>
      <c r="BP6" s="76">
        <f>IF(BP7="",NA(),BP7)</f>
        <v>60.08</v>
      </c>
      <c r="BQ6" s="76">
        <f t="shared" ref="BQ6:BY6" si="8">IF(BQ7="",NA(),BQ7)</f>
        <v>58.3</v>
      </c>
      <c r="BR6" s="76">
        <f t="shared" si="8"/>
        <v>50.35</v>
      </c>
      <c r="BS6" s="76">
        <f t="shared" si="8"/>
        <v>47.59</v>
      </c>
      <c r="BT6" s="76">
        <f t="shared" si="8"/>
        <v>52.08</v>
      </c>
      <c r="BU6" s="76">
        <f t="shared" si="8"/>
        <v>53.62</v>
      </c>
      <c r="BV6" s="76">
        <f t="shared" si="8"/>
        <v>53.41</v>
      </c>
      <c r="BW6" s="76">
        <f t="shared" si="8"/>
        <v>53.29</v>
      </c>
      <c r="BX6" s="76">
        <f t="shared" si="8"/>
        <v>53.59</v>
      </c>
      <c r="BY6" s="76">
        <f t="shared" si="8"/>
        <v>51.08</v>
      </c>
      <c r="BZ6" s="75" t="str">
        <f>IF(BZ7="","",IF(BZ7="-","【-】","【"&amp;SUBSTITUTE(TEXT(BZ7,"#,##0.00"),"-","△")&amp;"】"))</f>
        <v>【53.46】</v>
      </c>
      <c r="CA6" s="76">
        <f>IF(CA7="",NA(),CA7)</f>
        <v>285.77</v>
      </c>
      <c r="CB6" s="76">
        <f t="shared" ref="CB6:CJ6" si="9">IF(CB7="",NA(),CB7)</f>
        <v>291.89999999999998</v>
      </c>
      <c r="CC6" s="76">
        <f t="shared" si="9"/>
        <v>339.49</v>
      </c>
      <c r="CD6" s="76">
        <f t="shared" si="9"/>
        <v>361.71</v>
      </c>
      <c r="CE6" s="76">
        <f t="shared" si="9"/>
        <v>332.81</v>
      </c>
      <c r="CF6" s="76">
        <f t="shared" si="9"/>
        <v>287.7</v>
      </c>
      <c r="CG6" s="76">
        <f t="shared" si="9"/>
        <v>277.39999999999998</v>
      </c>
      <c r="CH6" s="76">
        <f t="shared" si="9"/>
        <v>259.02</v>
      </c>
      <c r="CI6" s="76">
        <f t="shared" si="9"/>
        <v>259.79000000000002</v>
      </c>
      <c r="CJ6" s="76">
        <f t="shared" si="9"/>
        <v>262.13</v>
      </c>
      <c r="CK6" s="75" t="str">
        <f>IF(CK7="","",IF(CK7="-","【-】","【"&amp;SUBSTITUTE(TEXT(CK7,"#,##0.00"),"-","△")&amp;"】"))</f>
        <v>【300.47】</v>
      </c>
      <c r="CL6" s="76">
        <f>IF(CL7="",NA(),CL7)</f>
        <v>56.5</v>
      </c>
      <c r="CM6" s="76">
        <f t="shared" ref="CM6:CU6" si="10">IF(CM7="",NA(),CM7)</f>
        <v>61.97</v>
      </c>
      <c r="CN6" s="76">
        <f t="shared" si="10"/>
        <v>59.65</v>
      </c>
      <c r="CO6" s="76">
        <f t="shared" si="10"/>
        <v>55.32</v>
      </c>
      <c r="CP6" s="76">
        <f t="shared" si="10"/>
        <v>51.91</v>
      </c>
      <c r="CQ6" s="76">
        <f t="shared" si="10"/>
        <v>58.1</v>
      </c>
      <c r="CR6" s="76">
        <f t="shared" si="10"/>
        <v>56.19</v>
      </c>
      <c r="CS6" s="76">
        <f t="shared" si="10"/>
        <v>56.65</v>
      </c>
      <c r="CT6" s="76">
        <f t="shared" si="10"/>
        <v>56.41</v>
      </c>
      <c r="CU6" s="76">
        <f t="shared" si="10"/>
        <v>54.9</v>
      </c>
      <c r="CV6" s="75" t="str">
        <f>IF(CV7="","",IF(CV7="-","【-】","【"&amp;SUBSTITUTE(TEXT(CV7,"#,##0.00"),"-","△")&amp;"】"))</f>
        <v>【54.90】</v>
      </c>
      <c r="CW6" s="76">
        <f>IF(CW7="",NA(),CW7)</f>
        <v>76.36</v>
      </c>
      <c r="CX6" s="76">
        <f t="shared" ref="CX6:DF6" si="11">IF(CX7="",NA(),CX7)</f>
        <v>70.7</v>
      </c>
      <c r="CY6" s="76">
        <f t="shared" si="11"/>
        <v>71.86</v>
      </c>
      <c r="CZ6" s="76">
        <f t="shared" si="11"/>
        <v>76.58</v>
      </c>
      <c r="DA6" s="76">
        <f t="shared" si="11"/>
        <v>80.819999999999993</v>
      </c>
      <c r="DB6" s="76">
        <f t="shared" si="11"/>
        <v>76.69</v>
      </c>
      <c r="DC6" s="76">
        <f t="shared" si="11"/>
        <v>77.180000000000007</v>
      </c>
      <c r="DD6" s="76">
        <f t="shared" si="11"/>
        <v>76.13</v>
      </c>
      <c r="DE6" s="76">
        <f t="shared" si="11"/>
        <v>75.12</v>
      </c>
      <c r="DF6" s="76">
        <f t="shared" si="11"/>
        <v>74.27</v>
      </c>
      <c r="DG6" s="75" t="str">
        <f>IF(DG7="","",IF(DG7="-","【-】","【"&amp;SUBSTITUTE(TEXT(DG7,"#,##0.00"),"-","△")&amp;"】"))</f>
        <v>【73.31】</v>
      </c>
      <c r="DH6" s="75" t="e">
        <f>IF(DH7="",NA(),DH7)</f>
        <v>#N/A</v>
      </c>
      <c r="DI6" s="75" t="e">
        <f t="shared" ref="DI6:DQ6" si="12">IF(DI7="",NA(),DI7)</f>
        <v>#N/A</v>
      </c>
      <c r="DJ6" s="75" t="e">
        <f t="shared" si="12"/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str">
        <f>IF(DR7="","",IF(DR7="-","【-】","【"&amp;SUBSTITUTE(TEXT(DR7,"#,##0.00"),"-","△")&amp;"】"))</f>
        <v/>
      </c>
      <c r="DS6" s="75" t="e">
        <f>IF(DS7="",NA(),DS7)</f>
        <v>#N/A</v>
      </c>
      <c r="DT6" s="75" t="e">
        <f t="shared" ref="DT6:EB6" si="13">IF(DT7="",NA(),DT7)</f>
        <v>#N/A</v>
      </c>
      <c r="DU6" s="75" t="e">
        <f t="shared" si="13"/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str">
        <f>IF(EC7="","",IF(EC7="-","【-】","【"&amp;SUBSTITUTE(TEXT(EC7,"#,##0.00"),"-","△")&amp;"】"))</f>
        <v/>
      </c>
      <c r="ED6" s="75">
        <f>IF(ED7="",NA(),ED7)</f>
        <v>0</v>
      </c>
      <c r="EE6" s="75">
        <f t="shared" ref="EE6:EM6" si="14">IF(EE7="",NA(),EE7)</f>
        <v>0</v>
      </c>
      <c r="EF6" s="75">
        <f t="shared" si="14"/>
        <v>0</v>
      </c>
      <c r="EG6" s="75">
        <f t="shared" si="14"/>
        <v>0</v>
      </c>
      <c r="EH6" s="75">
        <f t="shared" si="14"/>
        <v>0</v>
      </c>
      <c r="EI6" s="76">
        <f t="shared" si="14"/>
        <v>0.76</v>
      </c>
      <c r="EJ6" s="76">
        <f t="shared" si="14"/>
        <v>0.8</v>
      </c>
      <c r="EK6" s="76">
        <f t="shared" si="14"/>
        <v>0.96</v>
      </c>
      <c r="EL6" s="76">
        <f t="shared" si="14"/>
        <v>0.65</v>
      </c>
      <c r="EM6" s="76">
        <f t="shared" si="14"/>
        <v>0.52</v>
      </c>
      <c r="EN6" s="75" t="str">
        <f>IF(EN7="","",IF(EN7="-","【-】","【"&amp;SUBSTITUTE(TEXT(EN7,"#,##0.00"),"-","△")&amp;"】"))</f>
        <v>【0.56】</v>
      </c>
    </row>
    <row r="7" spans="1:144" s="77" customFormat="1" x14ac:dyDescent="0.15">
      <c r="A7" s="61"/>
      <c r="B7" s="78">
        <v>2019</v>
      </c>
      <c r="C7" s="78">
        <v>13714</v>
      </c>
      <c r="D7" s="78">
        <v>47</v>
      </c>
      <c r="E7" s="78">
        <v>1</v>
      </c>
      <c r="F7" s="78">
        <v>0</v>
      </c>
      <c r="G7" s="78">
        <v>0</v>
      </c>
      <c r="H7" s="78" t="s">
        <v>96</v>
      </c>
      <c r="I7" s="78" t="s">
        <v>97</v>
      </c>
      <c r="J7" s="78" t="s">
        <v>98</v>
      </c>
      <c r="K7" s="78" t="s">
        <v>99</v>
      </c>
      <c r="L7" s="78" t="s">
        <v>100</v>
      </c>
      <c r="M7" s="78" t="s">
        <v>101</v>
      </c>
      <c r="N7" s="79" t="s">
        <v>102</v>
      </c>
      <c r="O7" s="79" t="s">
        <v>103</v>
      </c>
      <c r="P7" s="79">
        <v>98.3</v>
      </c>
      <c r="Q7" s="79">
        <v>3290</v>
      </c>
      <c r="R7" s="79">
        <v>7743</v>
      </c>
      <c r="S7" s="79">
        <v>638.67999999999995</v>
      </c>
      <c r="T7" s="79">
        <v>12.12</v>
      </c>
      <c r="U7" s="79">
        <v>7211</v>
      </c>
      <c r="V7" s="79">
        <v>59.03</v>
      </c>
      <c r="W7" s="79">
        <v>122.16</v>
      </c>
      <c r="X7" s="79">
        <v>82.33</v>
      </c>
      <c r="Y7" s="79">
        <v>82.26</v>
      </c>
      <c r="Z7" s="79">
        <v>79.849999999999994</v>
      </c>
      <c r="AA7" s="79">
        <v>78.28</v>
      </c>
      <c r="AB7" s="79">
        <v>78.790000000000006</v>
      </c>
      <c r="AC7" s="79">
        <v>75.34</v>
      </c>
      <c r="AD7" s="79">
        <v>76.650000000000006</v>
      </c>
      <c r="AE7" s="79">
        <v>73.959999999999994</v>
      </c>
      <c r="AF7" s="79">
        <v>75.010000000000005</v>
      </c>
      <c r="AG7" s="79">
        <v>72.760000000000005</v>
      </c>
      <c r="AH7" s="79">
        <v>76.03</v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>
        <v>1239.47</v>
      </c>
      <c r="BF7" s="79">
        <v>1165.9000000000001</v>
      </c>
      <c r="BG7" s="79">
        <v>1130.7</v>
      </c>
      <c r="BH7" s="79">
        <v>1058.71</v>
      </c>
      <c r="BI7" s="79">
        <v>961.85</v>
      </c>
      <c r="BJ7" s="79">
        <v>1280.18</v>
      </c>
      <c r="BK7" s="79">
        <v>1346.23</v>
      </c>
      <c r="BL7" s="79">
        <v>1295.06</v>
      </c>
      <c r="BM7" s="79">
        <v>1168.7</v>
      </c>
      <c r="BN7" s="79">
        <v>1245.46</v>
      </c>
      <c r="BO7" s="79">
        <v>1084.05</v>
      </c>
      <c r="BP7" s="79">
        <v>60.08</v>
      </c>
      <c r="BQ7" s="79">
        <v>58.3</v>
      </c>
      <c r="BR7" s="79">
        <v>50.35</v>
      </c>
      <c r="BS7" s="79">
        <v>47.59</v>
      </c>
      <c r="BT7" s="79">
        <v>52.08</v>
      </c>
      <c r="BU7" s="79">
        <v>53.62</v>
      </c>
      <c r="BV7" s="79">
        <v>53.41</v>
      </c>
      <c r="BW7" s="79">
        <v>53.29</v>
      </c>
      <c r="BX7" s="79">
        <v>53.59</v>
      </c>
      <c r="BY7" s="79">
        <v>51.08</v>
      </c>
      <c r="BZ7" s="79">
        <v>53.46</v>
      </c>
      <c r="CA7" s="79">
        <v>285.77</v>
      </c>
      <c r="CB7" s="79">
        <v>291.89999999999998</v>
      </c>
      <c r="CC7" s="79">
        <v>339.49</v>
      </c>
      <c r="CD7" s="79">
        <v>361.71</v>
      </c>
      <c r="CE7" s="79">
        <v>332.81</v>
      </c>
      <c r="CF7" s="79">
        <v>287.7</v>
      </c>
      <c r="CG7" s="79">
        <v>277.39999999999998</v>
      </c>
      <c r="CH7" s="79">
        <v>259.02</v>
      </c>
      <c r="CI7" s="79">
        <v>259.79000000000002</v>
      </c>
      <c r="CJ7" s="79">
        <v>262.13</v>
      </c>
      <c r="CK7" s="79">
        <v>300.47000000000003</v>
      </c>
      <c r="CL7" s="79">
        <v>56.5</v>
      </c>
      <c r="CM7" s="79">
        <v>61.97</v>
      </c>
      <c r="CN7" s="79">
        <v>59.65</v>
      </c>
      <c r="CO7" s="79">
        <v>55.32</v>
      </c>
      <c r="CP7" s="79">
        <v>51.91</v>
      </c>
      <c r="CQ7" s="79">
        <v>58.1</v>
      </c>
      <c r="CR7" s="79">
        <v>56.19</v>
      </c>
      <c r="CS7" s="79">
        <v>56.65</v>
      </c>
      <c r="CT7" s="79">
        <v>56.41</v>
      </c>
      <c r="CU7" s="79">
        <v>54.9</v>
      </c>
      <c r="CV7" s="79">
        <v>54.9</v>
      </c>
      <c r="CW7" s="79">
        <v>76.36</v>
      </c>
      <c r="CX7" s="79">
        <v>70.7</v>
      </c>
      <c r="CY7" s="79">
        <v>71.86</v>
      </c>
      <c r="CZ7" s="79">
        <v>76.58</v>
      </c>
      <c r="DA7" s="79">
        <v>80.819999999999993</v>
      </c>
      <c r="DB7" s="79">
        <v>76.69</v>
      </c>
      <c r="DC7" s="79">
        <v>77.180000000000007</v>
      </c>
      <c r="DD7" s="79">
        <v>76.13</v>
      </c>
      <c r="DE7" s="79">
        <v>75.12</v>
      </c>
      <c r="DF7" s="79">
        <v>74.27</v>
      </c>
      <c r="DG7" s="79">
        <v>73.31</v>
      </c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>
        <v>0</v>
      </c>
      <c r="EE7" s="79">
        <v>0</v>
      </c>
      <c r="EF7" s="79">
        <v>0</v>
      </c>
      <c r="EG7" s="79">
        <v>0</v>
      </c>
      <c r="EH7" s="79">
        <v>0</v>
      </c>
      <c r="EI7" s="79">
        <v>0.76</v>
      </c>
      <c r="EJ7" s="79">
        <v>0.8</v>
      </c>
      <c r="EK7" s="79">
        <v>0.96</v>
      </c>
      <c r="EL7" s="79">
        <v>0.65</v>
      </c>
      <c r="EM7" s="79">
        <v>0.52</v>
      </c>
      <c r="EN7" s="79">
        <v>0.56000000000000005</v>
      </c>
    </row>
    <row r="8" spans="1:144" x14ac:dyDescent="0.15"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</row>
    <row r="9" spans="1:144" x14ac:dyDescent="0.15">
      <c r="A9" s="81"/>
      <c r="B9" s="81" t="s">
        <v>104</v>
      </c>
      <c r="C9" s="81" t="s">
        <v>105</v>
      </c>
      <c r="D9" s="81" t="s">
        <v>106</v>
      </c>
      <c r="E9" s="81" t="s">
        <v>107</v>
      </c>
      <c r="F9" s="81" t="s">
        <v>108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4" x14ac:dyDescent="0.15">
      <c r="A10" s="81" t="s">
        <v>46</v>
      </c>
      <c r="B10" s="82">
        <f t="shared" ref="B10:E10" si="15">DATEVALUE($B7+12-B11&amp;"/1/"&amp;B12)</f>
        <v>46388</v>
      </c>
      <c r="C10" s="82">
        <f t="shared" si="15"/>
        <v>46753</v>
      </c>
      <c r="D10" s="82">
        <f t="shared" si="15"/>
        <v>47119</v>
      </c>
      <c r="E10" s="82">
        <f t="shared" si="15"/>
        <v>47484</v>
      </c>
      <c r="F10" s="8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2020-12-04T02:17:41Z</dcterms:created>
  <dcterms:modified xsi:type="dcterms:W3CDTF">2020-12-04T02:17:42Z</dcterms:modified>
  <cp:category/>
</cp:coreProperties>
</file>