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9\47法非適用_下水道\"/>
    </mc:Choice>
  </mc:AlternateContent>
  <workbookProtection workbookAlgorithmName="SHA-512" workbookHashValue="rxpk/2Pv/YFhNdDVEUKFVNuqnonHpCF4VcKaBrVIYfiZ0UZqafpPx/7Vofs5dSRgPWZEiawRJxGvDYuJHOkUhw==" workbookSaltValue="hlJJrEny9TKX+7leT2Y8I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<sst xmlns="http://schemas.openxmlformats.org/spreadsheetml/2006/main" count="233" uniqueCount="118">
  <si>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</si>
  <si>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</si>
  <si>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</si>
  <si>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</si>
  <si>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</si>
  <si>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</si>
  <si>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</si>
  <si>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</si>
  <si>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</si>
  <si>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</si>
  <si>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</si>
  <si>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</si>
  <si>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</si>
  <si>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</si>
  <si>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</si>
  <si>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</si>
  <si>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</si>
  <si>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</si>
  <si>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</si>
  <si>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</si>
  <si>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</si>
  <si>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</si>
  <si>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</si>
  <si>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</si>
  <si>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</si>
  <si>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</si>
  <si>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</si>
  <si>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</si>
  <si>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</si>
  <si>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</si>
  <si>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</si>
  <si>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</si>
  <si>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</si>
  <si>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</si>
  <si>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</si>
  <si>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</si>
  <si>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</si>
  <si>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</si>
  <si>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</si>
  <si>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</si>
  <si>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</si>
  <si>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</si>
  <si>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</si>
  <si>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</si>
  <si>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</si>
  <si>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</si>
  <si>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</si>
  <si>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</si>
  <si>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</si>
  <si>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</si>
  <si>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</si>
  <si>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</si>
  <si>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</si>
  <si>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</si>
  <si>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</si>
  <si>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</si>
  <si>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</si>
  <si>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</si>
  <si>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</si>
  <si>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</si>
  <si>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</si>
  <si>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</si>
  <si>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</si>
  <si>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</si>
  <si>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</si>
  <si>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</si>
  <si>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</si>
  <si>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</si>
  <si>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</si>
  <si>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</si>
  <si>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</si>
  <si>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</si>
  <si>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</si>
  <si>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</si>
  <si>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</si>
  <si>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</si>
  <si>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</si>
  <si>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</si>
  <si>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</si>
  <si>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</si>
  <si>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</si>
  <si>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</si>
  <si>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</si>
  <si>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</si>
  <si>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</si>
  <si>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</si>
  <si>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</si>
  <si>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</si>
  <si>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</si>
  <si>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</si>
  <si>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</si>
  <si>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</si>
  <si>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</si>
  <si>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</si>
  <si>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</si>
  <si>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</si>
  <si>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</si>
  <si>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</si>
  <si>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</si>
  <si>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せたな町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</si>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</sst>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F-4338-B749-0834897F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F-4338-B749-0834897F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100.44</c:v>
                </c:pt>
                <c:pt idx="1">
                  <c:v>98.42</c:v>
                </c:pt>
                <c:pt idx="2">
                  <c:v>99.64</c:v>
                </c:pt>
                <c:pt idx="3">
                  <c:v>99.77</c:v>
                </c:pt>
                <c:pt idx="4">
                  <c:v>99.86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C-4BB4-AF08-9463492B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C-4BB4-AF08-9463492B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8-4EDD-8D20-A04A39D8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8-4EDD-8D20-A04A39D8F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5-4CF7-BF7D-4D4FC059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5-4CF7-BF7D-4D4FC059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4-4374-9156-A47BF5F8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4-4374-9156-A47BF5F8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0-4C98-9727-8901B4C1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0-4C98-9727-8901B4C1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307.79000000000002</c:v>
                </c:pt>
                <c:pt idx="1">
                  <c:v>470.39</c:v>
                </c:pt>
                <c:pt idx="2">
                  <c:v>2121.37</c:v>
                </c:pt>
                <c:pt idx="3">
                  <c:v>2025.86</c:v>
                </c:pt>
                <c:pt idx="4">
                  <c:v>1921.69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D-493C-A8A6-944CB21A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D-493C-A8A6-944CB21A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58.88</c:v>
                </c:pt>
                <c:pt idx="1">
                  <c:v>73.040000000000006</c:v>
                </c:pt>
                <c:pt idx="2">
                  <c:v>85.48</c:v>
                </c:pt>
                <c:pt idx="3">
                  <c:v>78.22</c:v>
                </c:pt>
                <c:pt idx="4">
                  <c:v>84.77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512-B47D-EC31352B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6-4512-B47D-EC31352B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288.32</c:v>
                </c:pt>
                <c:pt idx="1">
                  <c:v>226.94</c:v>
                </c:pt>
                <c:pt idx="2">
                  <c:v>199.74</c:v>
                </c:pt>
                <c:pt idx="3">
                  <c:v>218.44</c:v>
                </c:pt>
                <c:pt idx="4">
                  <c:v>204.36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1-4B84-A383-6D9D38BEA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1-4B84-A383-6D9D38BEA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22.44</c:v>
                </c:pt>
                <c:pt idx="1">
                  <c:v>20.56</c:v>
                </c:pt>
                <c:pt idx="2">
                  <c:v>20.45</c:v>
                </c:pt>
                <c:pt idx="3">
                  <c:v>13.15</c:v>
                </c:pt>
                <c:pt idx="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3-49BD-8DC2-78C2DA75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3-49BD-8DC2-78C2DA75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63.66</c:v>
                </c:pt>
                <c:pt idx="1">
                  <c:v>63.83</c:v>
                </c:pt>
                <c:pt idx="2">
                  <c:v>65.319999999999993</c:v>
                </c:pt>
                <c:pt idx="3">
                  <c:v>64.239999999999995</c:v>
                </c:pt>
                <c:pt idx="4">
                  <c:v>65.510000000000005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2-4C72-BE24-6B08DE71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2-4C72-BE24-6B08DE71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100.44</v>
          </cell>
          <cell r="Z6">
            <v>98.42</v>
          </cell>
          <cell r="AA6">
            <v>99.64</v>
          </cell>
          <cell r="AB6">
            <v>99.77</v>
          </cell>
          <cell r="AC6">
            <v>99.86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307.79000000000002</v>
          </cell>
          <cell r="BG6">
            <v>470.39</v>
          </cell>
          <cell r="BH6">
            <v>2121.37</v>
          </cell>
          <cell r="BI6">
            <v>2025.86</v>
          </cell>
          <cell r="BJ6">
            <v>1921.69</v>
          </cell>
          <cell r="BK6">
            <v>1434.89</v>
          </cell>
          <cell r="BL6">
            <v>1298.9100000000001</v>
          </cell>
          <cell r="BM6">
            <v>1243.71</v>
          </cell>
          <cell r="BN6">
            <v>1194.1500000000001</v>
          </cell>
          <cell r="BO6">
            <v>1206.79</v>
          </cell>
          <cell r="BQ6">
            <v>58.88</v>
          </cell>
          <cell r="BR6">
            <v>73.040000000000006</v>
          </cell>
          <cell r="BS6">
            <v>85.48</v>
          </cell>
          <cell r="BT6">
            <v>78.22</v>
          </cell>
          <cell r="BU6">
            <v>84.77</v>
          </cell>
          <cell r="BV6">
            <v>66.22</v>
          </cell>
          <cell r="BW6">
            <v>69.87</v>
          </cell>
          <cell r="BX6">
            <v>74.3</v>
          </cell>
          <cell r="BY6">
            <v>72.260000000000005</v>
          </cell>
          <cell r="BZ6">
            <v>71.84</v>
          </cell>
          <cell r="CB6">
            <v>288.32</v>
          </cell>
          <cell r="CC6">
            <v>226.94</v>
          </cell>
          <cell r="CD6">
            <v>199.74</v>
          </cell>
          <cell r="CE6">
            <v>218.44</v>
          </cell>
          <cell r="CF6">
            <v>204.36</v>
          </cell>
          <cell r="CG6">
            <v>246.72</v>
          </cell>
          <cell r="CH6">
            <v>234.96</v>
          </cell>
          <cell r="CI6">
            <v>221.81</v>
          </cell>
          <cell r="CJ6">
            <v>230.02</v>
          </cell>
          <cell r="CK6">
            <v>228.47</v>
          </cell>
          <cell r="CM6">
            <v>22.44</v>
          </cell>
          <cell r="CN6">
            <v>20.56</v>
          </cell>
          <cell r="CO6">
            <v>20.45</v>
          </cell>
          <cell r="CP6">
            <v>13.15</v>
          </cell>
          <cell r="CQ6">
            <v>18.2</v>
          </cell>
          <cell r="CR6">
            <v>41.35</v>
          </cell>
          <cell r="CS6">
            <v>42.9</v>
          </cell>
          <cell r="CT6">
            <v>43.36</v>
          </cell>
          <cell r="CU6">
            <v>42.56</v>
          </cell>
          <cell r="CV6">
            <v>42.47</v>
          </cell>
          <cell r="CX6">
            <v>63.66</v>
          </cell>
          <cell r="CY6">
            <v>63.83</v>
          </cell>
          <cell r="CZ6">
            <v>65.319999999999993</v>
          </cell>
          <cell r="DA6">
            <v>64.239999999999995</v>
          </cell>
          <cell r="DB6">
            <v>65.510000000000005</v>
          </cell>
          <cell r="DC6">
            <v>82.9</v>
          </cell>
          <cell r="DD6">
            <v>83.5</v>
          </cell>
          <cell r="DE6">
            <v>83.06</v>
          </cell>
          <cell r="DF6">
            <v>83.32</v>
          </cell>
          <cell r="DG6">
            <v>83.75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7.0000000000000007E-2</v>
          </cell>
          <cell r="EK6">
            <v>0.09</v>
          </cell>
          <cell r="EL6">
            <v>0.09</v>
          </cell>
          <cell r="EM6">
            <v>0.13</v>
          </cell>
          <cell r="EN6">
            <v>0.36</v>
          </cell>
        </row>
        <row r="10">
          <cell r="B10">
            <v>46388</v>
          </cell>
          <cell r="C10">
            <v>46753</v>
          </cell>
          <cell r="D10">
            <v>47119</v>
          </cell>
          <cell r="E10">
            <v>47484</v>
          </cell>
          <cell r="F10">
            <v>47849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せたな町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特定環境保全公共下水道</v>
      </c>
      <c r="Q8" s="10"/>
      <c r="R8" s="10"/>
      <c r="S8" s="10"/>
      <c r="T8" s="10"/>
      <c r="U8" s="10"/>
      <c r="V8" s="10"/>
      <c r="W8" s="10" t="str">
        <f>データ!L6</f>
        <v>D2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7743</v>
      </c>
      <c r="AM8" s="12"/>
      <c r="AN8" s="12"/>
      <c r="AO8" s="12"/>
      <c r="AP8" s="12"/>
      <c r="AQ8" s="12"/>
      <c r="AR8" s="12"/>
      <c r="AS8" s="12"/>
      <c r="AT8" s="13">
        <f>データ!T6</f>
        <v>638.67999999999995</v>
      </c>
      <c r="AU8" s="13"/>
      <c r="AV8" s="13"/>
      <c r="AW8" s="13"/>
      <c r="AX8" s="13"/>
      <c r="AY8" s="13"/>
      <c r="AZ8" s="13"/>
      <c r="BA8" s="13"/>
      <c r="BB8" s="13">
        <f>データ!U6</f>
        <v>12.12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27.12</v>
      </c>
      <c r="Q10" s="13"/>
      <c r="R10" s="13"/>
      <c r="S10" s="13"/>
      <c r="T10" s="13"/>
      <c r="U10" s="13"/>
      <c r="V10" s="13"/>
      <c r="W10" s="13">
        <f>データ!Q6</f>
        <v>279.2</v>
      </c>
      <c r="X10" s="13"/>
      <c r="Y10" s="13"/>
      <c r="Z10" s="13"/>
      <c r="AA10" s="13"/>
      <c r="AB10" s="13"/>
      <c r="AC10" s="13"/>
      <c r="AD10" s="12">
        <f>データ!R6</f>
        <v>3290</v>
      </c>
      <c r="AE10" s="12"/>
      <c r="AF10" s="12"/>
      <c r="AG10" s="12"/>
      <c r="AH10" s="12"/>
      <c r="AI10" s="12"/>
      <c r="AJ10" s="12"/>
      <c r="AK10" s="2"/>
      <c r="AL10" s="12">
        <f>データ!V6</f>
        <v>2076</v>
      </c>
      <c r="AM10" s="12"/>
      <c r="AN10" s="12"/>
      <c r="AO10" s="12"/>
      <c r="AP10" s="12"/>
      <c r="AQ10" s="12"/>
      <c r="AR10" s="12"/>
      <c r="AS10" s="12"/>
      <c r="AT10" s="13">
        <f>データ!W6</f>
        <v>1.17</v>
      </c>
      <c r="AU10" s="13"/>
      <c r="AV10" s="13"/>
      <c r="AW10" s="13"/>
      <c r="AX10" s="13"/>
      <c r="AY10" s="13"/>
      <c r="AZ10" s="13"/>
      <c r="BA10" s="13"/>
      <c r="BB10" s="13">
        <f>データ!X6</f>
        <v>1774.36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【1,218.70】</v>
      </c>
      <c r="I86" s="59" t="str">
        <f>データ!CA6</f>
        <v>【74.17】</v>
      </c>
      <c r="J86" s="59" t="str">
        <f>データ!CL6</f>
        <v>【218.56】</v>
      </c>
      <c r="K86" s="59" t="str">
        <f>データ!CW6</f>
        <v>【42.86】</v>
      </c>
      <c r="L86" s="59" t="str">
        <f>データ!DH6</f>
        <v>【84.20】</v>
      </c>
      <c r="M86" s="59" t="s">
        <v>44</v>
      </c>
      <c r="N86" s="59" t="s">
        <v>45</v>
      </c>
      <c r="O86" s="59" t="str">
        <f>データ!EO6</f>
        <v>【0.28】</v>
      </c>
    </row>
  </sheetData>
  <sheetProtection algorithmName="SHA-512" hashValue="YxuUxQmfitzfucJN1xoiEC2MEu+YA8EbL5O2TNiiTYLsDiMEGbDmrbj2JptxGhmdOyLjeP06qkQ6efKEn2qc/Q==" saltValue="9k6anK+vfbmF6XFHHwbrd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47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48</v>
      </c>
      <c r="B3" s="62" t="s">
        <v>49</v>
      </c>
      <c r="C3" s="62" t="s">
        <v>50</v>
      </c>
      <c r="D3" s="62" t="s">
        <v>51</v>
      </c>
      <c r="E3" s="62" t="s">
        <v>52</v>
      </c>
      <c r="F3" s="62" t="s">
        <v>53</v>
      </c>
      <c r="G3" s="62" t="s">
        <v>54</v>
      </c>
      <c r="H3" s="63" t="s">
        <v>55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56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57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58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59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60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61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62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63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64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65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66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67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68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69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70</v>
      </c>
      <c r="B5" s="72"/>
      <c r="C5" s="72"/>
      <c r="D5" s="72"/>
      <c r="E5" s="72"/>
      <c r="F5" s="72"/>
      <c r="G5" s="72"/>
      <c r="H5" s="73" t="s">
        <v>71</v>
      </c>
      <c r="I5" s="73" t="s">
        <v>72</v>
      </c>
      <c r="J5" s="73" t="s">
        <v>73</v>
      </c>
      <c r="K5" s="73" t="s">
        <v>74</v>
      </c>
      <c r="L5" s="73" t="s">
        <v>75</v>
      </c>
      <c r="M5" s="73" t="s">
        <v>5</v>
      </c>
      <c r="N5" s="73" t="s">
        <v>76</v>
      </c>
      <c r="O5" s="73" t="s">
        <v>77</v>
      </c>
      <c r="P5" s="73" t="s">
        <v>78</v>
      </c>
      <c r="Q5" s="73" t="s">
        <v>79</v>
      </c>
      <c r="R5" s="73" t="s">
        <v>80</v>
      </c>
      <c r="S5" s="73" t="s">
        <v>81</v>
      </c>
      <c r="T5" s="73" t="s">
        <v>82</v>
      </c>
      <c r="U5" s="73" t="s">
        <v>83</v>
      </c>
      <c r="V5" s="73" t="s">
        <v>84</v>
      </c>
      <c r="W5" s="73" t="s">
        <v>85</v>
      </c>
      <c r="X5" s="73" t="s">
        <v>86</v>
      </c>
      <c r="Y5" s="73" t="s">
        <v>87</v>
      </c>
      <c r="Z5" s="73" t="s">
        <v>88</v>
      </c>
      <c r="AA5" s="73" t="s">
        <v>89</v>
      </c>
      <c r="AB5" s="73" t="s">
        <v>90</v>
      </c>
      <c r="AC5" s="73" t="s">
        <v>91</v>
      </c>
      <c r="AD5" s="73" t="s">
        <v>92</v>
      </c>
      <c r="AE5" s="73" t="s">
        <v>93</v>
      </c>
      <c r="AF5" s="73" t="s">
        <v>94</v>
      </c>
      <c r="AG5" s="73" t="s">
        <v>95</v>
      </c>
      <c r="AH5" s="73" t="s">
        <v>96</v>
      </c>
      <c r="AI5" s="73" t="s">
        <v>31</v>
      </c>
      <c r="AJ5" s="73" t="s">
        <v>87</v>
      </c>
      <c r="AK5" s="73" t="s">
        <v>88</v>
      </c>
      <c r="AL5" s="73" t="s">
        <v>89</v>
      </c>
      <c r="AM5" s="73" t="s">
        <v>90</v>
      </c>
      <c r="AN5" s="73" t="s">
        <v>91</v>
      </c>
      <c r="AO5" s="73" t="s">
        <v>92</v>
      </c>
      <c r="AP5" s="73" t="s">
        <v>93</v>
      </c>
      <c r="AQ5" s="73" t="s">
        <v>94</v>
      </c>
      <c r="AR5" s="73" t="s">
        <v>95</v>
      </c>
      <c r="AS5" s="73" t="s">
        <v>96</v>
      </c>
      <c r="AT5" s="73" t="s">
        <v>97</v>
      </c>
      <c r="AU5" s="73" t="s">
        <v>87</v>
      </c>
      <c r="AV5" s="73" t="s">
        <v>88</v>
      </c>
      <c r="AW5" s="73" t="s">
        <v>89</v>
      </c>
      <c r="AX5" s="73" t="s">
        <v>90</v>
      </c>
      <c r="AY5" s="73" t="s">
        <v>91</v>
      </c>
      <c r="AZ5" s="73" t="s">
        <v>92</v>
      </c>
      <c r="BA5" s="73" t="s">
        <v>93</v>
      </c>
      <c r="BB5" s="73" t="s">
        <v>94</v>
      </c>
      <c r="BC5" s="73" t="s">
        <v>95</v>
      </c>
      <c r="BD5" s="73" t="s">
        <v>96</v>
      </c>
      <c r="BE5" s="73" t="s">
        <v>97</v>
      </c>
      <c r="BF5" s="73" t="s">
        <v>87</v>
      </c>
      <c r="BG5" s="73" t="s">
        <v>88</v>
      </c>
      <c r="BH5" s="73" t="s">
        <v>89</v>
      </c>
      <c r="BI5" s="73" t="s">
        <v>90</v>
      </c>
      <c r="BJ5" s="73" t="s">
        <v>91</v>
      </c>
      <c r="BK5" s="73" t="s">
        <v>92</v>
      </c>
      <c r="BL5" s="73" t="s">
        <v>93</v>
      </c>
      <c r="BM5" s="73" t="s">
        <v>94</v>
      </c>
      <c r="BN5" s="73" t="s">
        <v>95</v>
      </c>
      <c r="BO5" s="73" t="s">
        <v>96</v>
      </c>
      <c r="BP5" s="73" t="s">
        <v>97</v>
      </c>
      <c r="BQ5" s="73" t="s">
        <v>87</v>
      </c>
      <c r="BR5" s="73" t="s">
        <v>88</v>
      </c>
      <c r="BS5" s="73" t="s">
        <v>89</v>
      </c>
      <c r="BT5" s="73" t="s">
        <v>90</v>
      </c>
      <c r="BU5" s="73" t="s">
        <v>91</v>
      </c>
      <c r="BV5" s="73" t="s">
        <v>92</v>
      </c>
      <c r="BW5" s="73" t="s">
        <v>93</v>
      </c>
      <c r="BX5" s="73" t="s">
        <v>94</v>
      </c>
      <c r="BY5" s="73" t="s">
        <v>95</v>
      </c>
      <c r="BZ5" s="73" t="s">
        <v>96</v>
      </c>
      <c r="CA5" s="73" t="s">
        <v>97</v>
      </c>
      <c r="CB5" s="73" t="s">
        <v>87</v>
      </c>
      <c r="CC5" s="73" t="s">
        <v>88</v>
      </c>
      <c r="CD5" s="73" t="s">
        <v>89</v>
      </c>
      <c r="CE5" s="73" t="s">
        <v>90</v>
      </c>
      <c r="CF5" s="73" t="s">
        <v>91</v>
      </c>
      <c r="CG5" s="73" t="s">
        <v>92</v>
      </c>
      <c r="CH5" s="73" t="s">
        <v>93</v>
      </c>
      <c r="CI5" s="73" t="s">
        <v>94</v>
      </c>
      <c r="CJ5" s="73" t="s">
        <v>95</v>
      </c>
      <c r="CK5" s="73" t="s">
        <v>96</v>
      </c>
      <c r="CL5" s="73" t="s">
        <v>97</v>
      </c>
      <c r="CM5" s="73" t="s">
        <v>87</v>
      </c>
      <c r="CN5" s="73" t="s">
        <v>88</v>
      </c>
      <c r="CO5" s="73" t="s">
        <v>89</v>
      </c>
      <c r="CP5" s="73" t="s">
        <v>90</v>
      </c>
      <c r="CQ5" s="73" t="s">
        <v>91</v>
      </c>
      <c r="CR5" s="73" t="s">
        <v>92</v>
      </c>
      <c r="CS5" s="73" t="s">
        <v>93</v>
      </c>
      <c r="CT5" s="73" t="s">
        <v>94</v>
      </c>
      <c r="CU5" s="73" t="s">
        <v>95</v>
      </c>
      <c r="CV5" s="73" t="s">
        <v>96</v>
      </c>
      <c r="CW5" s="73" t="s">
        <v>97</v>
      </c>
      <c r="CX5" s="73" t="s">
        <v>87</v>
      </c>
      <c r="CY5" s="73" t="s">
        <v>88</v>
      </c>
      <c r="CZ5" s="73" t="s">
        <v>89</v>
      </c>
      <c r="DA5" s="73" t="s">
        <v>90</v>
      </c>
      <c r="DB5" s="73" t="s">
        <v>91</v>
      </c>
      <c r="DC5" s="73" t="s">
        <v>92</v>
      </c>
      <c r="DD5" s="73" t="s">
        <v>93</v>
      </c>
      <c r="DE5" s="73" t="s">
        <v>94</v>
      </c>
      <c r="DF5" s="73" t="s">
        <v>95</v>
      </c>
      <c r="DG5" s="73" t="s">
        <v>96</v>
      </c>
      <c r="DH5" s="73" t="s">
        <v>97</v>
      </c>
      <c r="DI5" s="73" t="s">
        <v>87</v>
      </c>
      <c r="DJ5" s="73" t="s">
        <v>88</v>
      </c>
      <c r="DK5" s="73" t="s">
        <v>89</v>
      </c>
      <c r="DL5" s="73" t="s">
        <v>90</v>
      </c>
      <c r="DM5" s="73" t="s">
        <v>91</v>
      </c>
      <c r="DN5" s="73" t="s">
        <v>92</v>
      </c>
      <c r="DO5" s="73" t="s">
        <v>93</v>
      </c>
      <c r="DP5" s="73" t="s">
        <v>94</v>
      </c>
      <c r="DQ5" s="73" t="s">
        <v>95</v>
      </c>
      <c r="DR5" s="73" t="s">
        <v>96</v>
      </c>
      <c r="DS5" s="73" t="s">
        <v>97</v>
      </c>
      <c r="DT5" s="73" t="s">
        <v>87</v>
      </c>
      <c r="DU5" s="73" t="s">
        <v>88</v>
      </c>
      <c r="DV5" s="73" t="s">
        <v>89</v>
      </c>
      <c r="DW5" s="73" t="s">
        <v>90</v>
      </c>
      <c r="DX5" s="73" t="s">
        <v>91</v>
      </c>
      <c r="DY5" s="73" t="s">
        <v>92</v>
      </c>
      <c r="DZ5" s="73" t="s">
        <v>93</v>
      </c>
      <c r="EA5" s="73" t="s">
        <v>94</v>
      </c>
      <c r="EB5" s="73" t="s">
        <v>95</v>
      </c>
      <c r="EC5" s="73" t="s">
        <v>96</v>
      </c>
      <c r="ED5" s="73" t="s">
        <v>97</v>
      </c>
      <c r="EE5" s="73" t="s">
        <v>87</v>
      </c>
      <c r="EF5" s="73" t="s">
        <v>88</v>
      </c>
      <c r="EG5" s="73" t="s">
        <v>89</v>
      </c>
      <c r="EH5" s="73" t="s">
        <v>90</v>
      </c>
      <c r="EI5" s="73" t="s">
        <v>91</v>
      </c>
      <c r="EJ5" s="73" t="s">
        <v>92</v>
      </c>
      <c r="EK5" s="73" t="s">
        <v>93</v>
      </c>
      <c r="EL5" s="73" t="s">
        <v>94</v>
      </c>
      <c r="EM5" s="73" t="s">
        <v>95</v>
      </c>
      <c r="EN5" s="73" t="s">
        <v>96</v>
      </c>
      <c r="EO5" s="73" t="s">
        <v>97</v>
      </c>
    </row>
    <row r="6" spans="1:145" s="77" customFormat="1" x14ac:dyDescent="0.15">
      <c r="A6" s="61" t="s">
        <v>98</v>
      </c>
      <c r="B6" s="74">
        <f>B7</f>
        <v>2019</v>
      </c>
      <c r="C6" s="74">
        <f t="shared" ref="C6:X6" si="3">C7</f>
        <v>13714</v>
      </c>
      <c r="D6" s="74">
        <f t="shared" si="3"/>
        <v>47</v>
      </c>
      <c r="E6" s="74">
        <f t="shared" si="3"/>
        <v>17</v>
      </c>
      <c r="F6" s="74">
        <f t="shared" si="3"/>
        <v>4</v>
      </c>
      <c r="G6" s="74">
        <f t="shared" si="3"/>
        <v>0</v>
      </c>
      <c r="H6" s="74" t="str">
        <f t="shared" si="3"/>
        <v>北海道　せたな町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特定環境保全公共下水道</v>
      </c>
      <c r="L6" s="74" t="str">
        <f t="shared" si="3"/>
        <v>D2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27.12</v>
      </c>
      <c r="Q6" s="75">
        <f t="shared" si="3"/>
        <v>279.2</v>
      </c>
      <c r="R6" s="75">
        <f t="shared" si="3"/>
        <v>3290</v>
      </c>
      <c r="S6" s="75">
        <f t="shared" si="3"/>
        <v>7743</v>
      </c>
      <c r="T6" s="75">
        <f t="shared" si="3"/>
        <v>638.67999999999995</v>
      </c>
      <c r="U6" s="75">
        <f t="shared" si="3"/>
        <v>12.12</v>
      </c>
      <c r="V6" s="75">
        <f t="shared" si="3"/>
        <v>2076</v>
      </c>
      <c r="W6" s="75">
        <f t="shared" si="3"/>
        <v>1.17</v>
      </c>
      <c r="X6" s="75">
        <f t="shared" si="3"/>
        <v>1774.36</v>
      </c>
      <c r="Y6" s="76">
        <f>IF(Y7="",NA(),Y7)</f>
        <v>100.44</v>
      </c>
      <c r="Z6" s="76">
        <f t="shared" ref="Z6:AH6" si="4">IF(Z7="",NA(),Z7)</f>
        <v>98.42</v>
      </c>
      <c r="AA6" s="76">
        <f t="shared" si="4"/>
        <v>99.64</v>
      </c>
      <c r="AB6" s="76">
        <f t="shared" si="4"/>
        <v>99.77</v>
      </c>
      <c r="AC6" s="76">
        <f t="shared" si="4"/>
        <v>99.86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307.79000000000002</v>
      </c>
      <c r="BG6" s="76">
        <f t="shared" ref="BG6:BO6" si="7">IF(BG7="",NA(),BG7)</f>
        <v>470.39</v>
      </c>
      <c r="BH6" s="76">
        <f t="shared" si="7"/>
        <v>2121.37</v>
      </c>
      <c r="BI6" s="76">
        <f t="shared" si="7"/>
        <v>2025.86</v>
      </c>
      <c r="BJ6" s="76">
        <f t="shared" si="7"/>
        <v>1921.69</v>
      </c>
      <c r="BK6" s="76">
        <f t="shared" si="7"/>
        <v>1434.89</v>
      </c>
      <c r="BL6" s="76">
        <f t="shared" si="7"/>
        <v>1298.9100000000001</v>
      </c>
      <c r="BM6" s="76">
        <f t="shared" si="7"/>
        <v>1243.71</v>
      </c>
      <c r="BN6" s="76">
        <f t="shared" si="7"/>
        <v>1194.1500000000001</v>
      </c>
      <c r="BO6" s="76">
        <f t="shared" si="7"/>
        <v>1206.79</v>
      </c>
      <c r="BP6" s="75" t="str">
        <f>IF(BP7="","",IF(BP7="-","【-】","【"&amp;SUBSTITUTE(TEXT(BP7,"#,##0.00"),"-","△")&amp;"】"))</f>
        <v>【1,218.70】</v>
      </c>
      <c r="BQ6" s="76">
        <f>IF(BQ7="",NA(),BQ7)</f>
        <v>58.88</v>
      </c>
      <c r="BR6" s="76">
        <f t="shared" ref="BR6:BZ6" si="8">IF(BR7="",NA(),BR7)</f>
        <v>73.040000000000006</v>
      </c>
      <c r="BS6" s="76">
        <f t="shared" si="8"/>
        <v>85.48</v>
      </c>
      <c r="BT6" s="76">
        <f t="shared" si="8"/>
        <v>78.22</v>
      </c>
      <c r="BU6" s="76">
        <f t="shared" si="8"/>
        <v>84.77</v>
      </c>
      <c r="BV6" s="76">
        <f t="shared" si="8"/>
        <v>66.22</v>
      </c>
      <c r="BW6" s="76">
        <f t="shared" si="8"/>
        <v>69.87</v>
      </c>
      <c r="BX6" s="76">
        <f t="shared" si="8"/>
        <v>74.3</v>
      </c>
      <c r="BY6" s="76">
        <f t="shared" si="8"/>
        <v>72.260000000000005</v>
      </c>
      <c r="BZ6" s="76">
        <f t="shared" si="8"/>
        <v>71.84</v>
      </c>
      <c r="CA6" s="75" t="str">
        <f>IF(CA7="","",IF(CA7="-","【-】","【"&amp;SUBSTITUTE(TEXT(CA7,"#,##0.00"),"-","△")&amp;"】"))</f>
        <v>【74.17】</v>
      </c>
      <c r="CB6" s="76">
        <f>IF(CB7="",NA(),CB7)</f>
        <v>288.32</v>
      </c>
      <c r="CC6" s="76">
        <f t="shared" ref="CC6:CK6" si="9">IF(CC7="",NA(),CC7)</f>
        <v>226.94</v>
      </c>
      <c r="CD6" s="76">
        <f t="shared" si="9"/>
        <v>199.74</v>
      </c>
      <c r="CE6" s="76">
        <f t="shared" si="9"/>
        <v>218.44</v>
      </c>
      <c r="CF6" s="76">
        <f t="shared" si="9"/>
        <v>204.36</v>
      </c>
      <c r="CG6" s="76">
        <f t="shared" si="9"/>
        <v>246.72</v>
      </c>
      <c r="CH6" s="76">
        <f t="shared" si="9"/>
        <v>234.96</v>
      </c>
      <c r="CI6" s="76">
        <f t="shared" si="9"/>
        <v>221.81</v>
      </c>
      <c r="CJ6" s="76">
        <f t="shared" si="9"/>
        <v>230.02</v>
      </c>
      <c r="CK6" s="76">
        <f t="shared" si="9"/>
        <v>228.47</v>
      </c>
      <c r="CL6" s="75" t="str">
        <f>IF(CL7="","",IF(CL7="-","【-】","【"&amp;SUBSTITUTE(TEXT(CL7,"#,##0.00"),"-","△")&amp;"】"))</f>
        <v>【218.56】</v>
      </c>
      <c r="CM6" s="76">
        <f>IF(CM7="",NA(),CM7)</f>
        <v>22.44</v>
      </c>
      <c r="CN6" s="76">
        <f t="shared" ref="CN6:CV6" si="10">IF(CN7="",NA(),CN7)</f>
        <v>20.56</v>
      </c>
      <c r="CO6" s="76">
        <f t="shared" si="10"/>
        <v>20.45</v>
      </c>
      <c r="CP6" s="76">
        <f t="shared" si="10"/>
        <v>13.15</v>
      </c>
      <c r="CQ6" s="76">
        <f t="shared" si="10"/>
        <v>18.2</v>
      </c>
      <c r="CR6" s="76">
        <f t="shared" si="10"/>
        <v>41.35</v>
      </c>
      <c r="CS6" s="76">
        <f t="shared" si="10"/>
        <v>42.9</v>
      </c>
      <c r="CT6" s="76">
        <f t="shared" si="10"/>
        <v>43.36</v>
      </c>
      <c r="CU6" s="76">
        <f t="shared" si="10"/>
        <v>42.56</v>
      </c>
      <c r="CV6" s="76">
        <f t="shared" si="10"/>
        <v>42.47</v>
      </c>
      <c r="CW6" s="75" t="str">
        <f>IF(CW7="","",IF(CW7="-","【-】","【"&amp;SUBSTITUTE(TEXT(CW7,"#,##0.00"),"-","△")&amp;"】"))</f>
        <v>【42.86】</v>
      </c>
      <c r="CX6" s="76">
        <f>IF(CX7="",NA(),CX7)</f>
        <v>63.66</v>
      </c>
      <c r="CY6" s="76">
        <f t="shared" ref="CY6:DG6" si="11">IF(CY7="",NA(),CY7)</f>
        <v>63.83</v>
      </c>
      <c r="CZ6" s="76">
        <f t="shared" si="11"/>
        <v>65.319999999999993</v>
      </c>
      <c r="DA6" s="76">
        <f t="shared" si="11"/>
        <v>64.239999999999995</v>
      </c>
      <c r="DB6" s="76">
        <f t="shared" si="11"/>
        <v>65.510000000000005</v>
      </c>
      <c r="DC6" s="76">
        <f t="shared" si="11"/>
        <v>82.9</v>
      </c>
      <c r="DD6" s="76">
        <f t="shared" si="11"/>
        <v>83.5</v>
      </c>
      <c r="DE6" s="76">
        <f t="shared" si="11"/>
        <v>83.06</v>
      </c>
      <c r="DF6" s="76">
        <f t="shared" si="11"/>
        <v>83.32</v>
      </c>
      <c r="DG6" s="76">
        <f t="shared" si="11"/>
        <v>83.75</v>
      </c>
      <c r="DH6" s="75" t="str">
        <f>IF(DH7="","",IF(DH7="-","【-】","【"&amp;SUBSTITUTE(TEXT(DH7,"#,##0.00"),"-","△")&amp;"】"))</f>
        <v>【84.20】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7.0000000000000007E-2</v>
      </c>
      <c r="EK6" s="76">
        <f t="shared" si="14"/>
        <v>0.09</v>
      </c>
      <c r="EL6" s="76">
        <f t="shared" si="14"/>
        <v>0.09</v>
      </c>
      <c r="EM6" s="76">
        <f t="shared" si="14"/>
        <v>0.13</v>
      </c>
      <c r="EN6" s="76">
        <f t="shared" si="14"/>
        <v>0.36</v>
      </c>
      <c r="EO6" s="75" t="str">
        <f>IF(EO7="","",IF(EO7="-","【-】","【"&amp;SUBSTITUTE(TEXT(EO7,"#,##0.00"),"-","△")&amp;"】"))</f>
        <v>【0.28】</v>
      </c>
    </row>
    <row r="7" spans="1:145" s="77" customFormat="1" x14ac:dyDescent="0.15">
      <c r="A7" s="61"/>
      <c r="B7" s="78">
        <v>2019</v>
      </c>
      <c r="C7" s="78">
        <v>13714</v>
      </c>
      <c r="D7" s="78">
        <v>47</v>
      </c>
      <c r="E7" s="78">
        <v>17</v>
      </c>
      <c r="F7" s="78">
        <v>4</v>
      </c>
      <c r="G7" s="78">
        <v>0</v>
      </c>
      <c r="H7" s="78" t="s">
        <v>99</v>
      </c>
      <c r="I7" s="78" t="s">
        <v>100</v>
      </c>
      <c r="J7" s="78" t="s">
        <v>101</v>
      </c>
      <c r="K7" s="78" t="s">
        <v>102</v>
      </c>
      <c r="L7" s="78" t="s">
        <v>103</v>
      </c>
      <c r="M7" s="78" t="s">
        <v>104</v>
      </c>
      <c r="N7" s="79" t="s">
        <v>105</v>
      </c>
      <c r="O7" s="79" t="s">
        <v>106</v>
      </c>
      <c r="P7" s="79">
        <v>27.12</v>
      </c>
      <c r="Q7" s="79">
        <v>279.2</v>
      </c>
      <c r="R7" s="79">
        <v>3290</v>
      </c>
      <c r="S7" s="79">
        <v>7743</v>
      </c>
      <c r="T7" s="79">
        <v>638.67999999999995</v>
      </c>
      <c r="U7" s="79">
        <v>12.12</v>
      </c>
      <c r="V7" s="79">
        <v>2076</v>
      </c>
      <c r="W7" s="79">
        <v>1.17</v>
      </c>
      <c r="X7" s="79">
        <v>1774.36</v>
      </c>
      <c r="Y7" s="79">
        <v>100.44</v>
      </c>
      <c r="Z7" s="79">
        <v>98.42</v>
      </c>
      <c r="AA7" s="79">
        <v>99.64</v>
      </c>
      <c r="AB7" s="79">
        <v>99.77</v>
      </c>
      <c r="AC7" s="79">
        <v>99.86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307.79000000000002</v>
      </c>
      <c r="BG7" s="79">
        <v>470.39</v>
      </c>
      <c r="BH7" s="79">
        <v>2121.37</v>
      </c>
      <c r="BI7" s="79">
        <v>2025.86</v>
      </c>
      <c r="BJ7" s="79">
        <v>1921.69</v>
      </c>
      <c r="BK7" s="79">
        <v>1434.89</v>
      </c>
      <c r="BL7" s="79">
        <v>1298.9100000000001</v>
      </c>
      <c r="BM7" s="79">
        <v>1243.71</v>
      </c>
      <c r="BN7" s="79">
        <v>1194.1500000000001</v>
      </c>
      <c r="BO7" s="79">
        <v>1206.79</v>
      </c>
      <c r="BP7" s="79">
        <v>1218.7</v>
      </c>
      <c r="BQ7" s="79">
        <v>58.88</v>
      </c>
      <c r="BR7" s="79">
        <v>73.040000000000006</v>
      </c>
      <c r="BS7" s="79">
        <v>85.48</v>
      </c>
      <c r="BT7" s="79">
        <v>78.22</v>
      </c>
      <c r="BU7" s="79">
        <v>84.77</v>
      </c>
      <c r="BV7" s="79">
        <v>66.22</v>
      </c>
      <c r="BW7" s="79">
        <v>69.87</v>
      </c>
      <c r="BX7" s="79">
        <v>74.3</v>
      </c>
      <c r="BY7" s="79">
        <v>72.260000000000005</v>
      </c>
      <c r="BZ7" s="79">
        <v>71.84</v>
      </c>
      <c r="CA7" s="79">
        <v>74.17</v>
      </c>
      <c r="CB7" s="79">
        <v>288.32</v>
      </c>
      <c r="CC7" s="79">
        <v>226.94</v>
      </c>
      <c r="CD7" s="79">
        <v>199.74</v>
      </c>
      <c r="CE7" s="79">
        <v>218.44</v>
      </c>
      <c r="CF7" s="79">
        <v>204.36</v>
      </c>
      <c r="CG7" s="79">
        <v>246.72</v>
      </c>
      <c r="CH7" s="79">
        <v>234.96</v>
      </c>
      <c r="CI7" s="79">
        <v>221.81</v>
      </c>
      <c r="CJ7" s="79">
        <v>230.02</v>
      </c>
      <c r="CK7" s="79">
        <v>228.47</v>
      </c>
      <c r="CL7" s="79">
        <v>218.56</v>
      </c>
      <c r="CM7" s="79">
        <v>22.44</v>
      </c>
      <c r="CN7" s="79">
        <v>20.56</v>
      </c>
      <c r="CO7" s="79">
        <v>20.45</v>
      </c>
      <c r="CP7" s="79">
        <v>13.15</v>
      </c>
      <c r="CQ7" s="79">
        <v>18.2</v>
      </c>
      <c r="CR7" s="79">
        <v>41.35</v>
      </c>
      <c r="CS7" s="79">
        <v>42.9</v>
      </c>
      <c r="CT7" s="79">
        <v>43.36</v>
      </c>
      <c r="CU7" s="79">
        <v>42.56</v>
      </c>
      <c r="CV7" s="79">
        <v>42.47</v>
      </c>
      <c r="CW7" s="79">
        <v>42.86</v>
      </c>
      <c r="CX7" s="79">
        <v>63.66</v>
      </c>
      <c r="CY7" s="79">
        <v>63.83</v>
      </c>
      <c r="CZ7" s="79">
        <v>65.319999999999993</v>
      </c>
      <c r="DA7" s="79">
        <v>64.239999999999995</v>
      </c>
      <c r="DB7" s="79">
        <v>65.510000000000005</v>
      </c>
      <c r="DC7" s="79">
        <v>82.9</v>
      </c>
      <c r="DD7" s="79">
        <v>83.5</v>
      </c>
      <c r="DE7" s="79">
        <v>83.06</v>
      </c>
      <c r="DF7" s="79">
        <v>83.32</v>
      </c>
      <c r="DG7" s="79">
        <v>83.75</v>
      </c>
      <c r="DH7" s="79">
        <v>84.2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7.0000000000000007E-2</v>
      </c>
      <c r="EK7" s="79">
        <v>0.09</v>
      </c>
      <c r="EL7" s="79">
        <v>0.09</v>
      </c>
      <c r="EM7" s="79">
        <v>0.13</v>
      </c>
      <c r="EN7" s="79">
        <v>0.36</v>
      </c>
      <c r="EO7" s="79">
        <v>0.28000000000000003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107</v>
      </c>
      <c r="C9" s="81" t="s">
        <v>108</v>
      </c>
      <c r="D9" s="81" t="s">
        <v>109</v>
      </c>
      <c r="E9" s="81" t="s">
        <v>110</v>
      </c>
      <c r="F9" s="81" t="s">
        <v>111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49</v>
      </c>
      <c r="B10" s="82">
        <f t="shared" ref="B10:E10" si="15">DATEVALUE($B7+12-B11&amp;"/1/"&amp;B12)</f>
        <v>46388</v>
      </c>
      <c r="C10" s="82">
        <f t="shared" si="15"/>
        <v>46753</v>
      </c>
      <c r="D10" s="82">
        <f t="shared" si="15"/>
        <v>47119</v>
      </c>
      <c r="E10" s="82">
        <f t="shared" si="15"/>
        <v>47484</v>
      </c>
      <c r="F10" s="83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2020-12-04T02:51:14Z</dcterms:created>
  <dcterms:modified xsi:type="dcterms:W3CDTF">2020-12-04T02:51:15Z</dcterms:modified>
  <cp:category/>
</cp:coreProperties>
</file>