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fs001\fs-setana\01 北檜山区\03 財政課\02 財政係\公営企業関係\R6\070123【照会：1／31（金）〆切】　公営企業に係る経営比較分析表（令和５年度決算）の分析等について\【経営比較分析表】2023_013714_47_010\"/>
    </mc:Choice>
  </mc:AlternateContent>
  <workbookProtection workbookAlgorithmName="SHA-512" workbookHashValue="8mM2x686+7igewU+3sz9+XC10DKk8GX+VnYmQ0n3xDdM2epuODsFWuDqDdmUCLDKh8gUmegWSqRCZGxOHmuXjg==" workbookSaltValue="x2Jk1L5YF5tmAUHhlGZh6g=="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<sst xmlns="http://schemas.openxmlformats.org/spreadsheetml/2006/main" count="233" uniqueCount="117">
  <si>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</si>
  <si>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</si>
  <si>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</si>
  <si>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</si>
  <si>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</si>
  <si>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</si>
  <si>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</si>
  <si>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</si>
  <si>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</si>
  <si>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</si>
  <si>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</si>
  <si>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</si>
  <si>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</si>
  <si>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</si>
  <si>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</si>
  <si>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</si>
  <si>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</si>
  <si>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</si>
  <si>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</si>
  <si>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</si>
  <si>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</si>
  <si>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</si>
  <si>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</si>
  <si>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</si>
  <si>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</si>
  <si>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</si>
  <si>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</si>
  <si>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</si>
  <si>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</si>
  <si>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</si>
  <si>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</si>
  <si>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</si>
  <si>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</si>
  <si>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</si>
  <si>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</si>
  <si>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</si>
  <si>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</si>
  <si>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</si>
  <si>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</si>
  <si>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</si>
  <si>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</si>
  <si>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</si>
  <si>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</si>
  <si>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</si>
  <si>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</si>
  <si>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</si>
  <si>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</si>
  <si>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</si>
  <si>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</si>
  <si>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</si>
  <si>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</si>
  <si>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</si>
  <si>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</si>
  <si>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</si>
  <si>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</si>
  <si>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</si>
  <si>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</si>
  <si>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</si>
  <si>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</si>
  <si>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</si>
  <si>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</si>
  <si>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</si>
  <si>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</si>
  <si>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</si>
  <si>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</si>
  <si>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</si>
  <si>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</si>
  <si>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</si>
  <si>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</si>
  <si>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</si>
  <si>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</si>
  <si>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</si>
  <si>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</si>
  <si>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</si>
  <si>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</si>
  <si>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</si>
  <si>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</si>
  <si>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</si>
  <si>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</si>
  <si>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</si>
  <si>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</si>
  <si>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</si>
  <si>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</si>
  <si>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</si>
  <si>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</si>
  <si>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</si>
  <si>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</si>
  <si>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</si>
  <si>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</si>
  <si>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</si>
  <si>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</si>
  <si>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</si>
  <si>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</si>
  <si>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</si>
  <si>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</si>
  <si>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</si>
  <si>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</si>
  <si>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</si>
  <si>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</si>
  <si>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</si>
  <si>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</si>
  <si>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</si>
  <si>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</si>
  <si>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</si>
  <si>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</si>
  <si>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</si>
  <si>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</si>
  <si>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</si>
  <si>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</si>
  <si>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</si>
  <si>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</si>
  <si>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</si>
  <si>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</si>
  <si>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</si>
  <si>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収益的収支比率
 前年度に対し収益的収支比率が増となった要因は、R6企業会計移行準備による水道事業基金を一時的に繰り入れたことが要因で、実際には収入では人口減少や観光・商業施設の使用水量が減、支出は施設維持費は老朽化による増、また過去の水道改良事業の償還額分が増え収支比率が減となり前年度と比べ収支比率は減となっている。
④ 企業債残高対給水収益比率
 企業債残高は減っているが、当町の水道施設は老朽化が進み将来の更新が課題で、給水収益も減少し給水収支も将来の経営問題は予想している。
⑤ 料金回収率
 昨年に引続き老朽化などが原因で有収水量が減り給水原価の上昇で回収率が減となっている。
⑥ 給水原価
 昨年同様、有収水量の減、起債償還額の増が主な要因で給水原価の増となっている。
⑦ 施設利用率
 老朽化による配水流量が増加し漏水が原因である。
⑧ 有収率
 経年劣化による漏水の要因が強く、毎年漏水調査を実施し有収率向上に努めているが、修理を行っても他からの漏水があり有収率の向上が難しい</t>
    <rPh sb="15" eb="16">
      <t>タイ</t>
    </rPh>
    <rPh sb="25" eb="26">
      <t>ゾウ</t>
    </rPh>
    <rPh sb="36" eb="38">
      <t>キギョウ</t>
    </rPh>
    <rPh sb="38" eb="40">
      <t>カイケイ</t>
    </rPh>
    <rPh sb="40" eb="42">
      <t>イコウ</t>
    </rPh>
    <rPh sb="42" eb="44">
      <t>ジュンビ</t>
    </rPh>
    <rPh sb="47" eb="49">
      <t>スイドウ</t>
    </rPh>
    <rPh sb="49" eb="51">
      <t>ジギョウ</t>
    </rPh>
    <rPh sb="51" eb="53">
      <t>キキン</t>
    </rPh>
    <rPh sb="54" eb="57">
      <t>イチジテキ</t>
    </rPh>
    <rPh sb="58" eb="59">
      <t>ク</t>
    </rPh>
    <rPh sb="60" eb="61">
      <t>イ</t>
    </rPh>
    <rPh sb="66" eb="68">
      <t>ヨウイン</t>
    </rPh>
    <rPh sb="70" eb="72">
      <t>ジッサイ</t>
    </rPh>
    <rPh sb="143" eb="146">
      <t>ゼンネンド</t>
    </rPh>
    <rPh sb="147" eb="148">
      <t>クラ</t>
    </rPh>
    <rPh sb="149" eb="151">
      <t>シュウシ</t>
    </rPh>
    <rPh sb="151" eb="153">
      <t>ヒリツ</t>
    </rPh>
    <rPh sb="154" eb="155">
      <t>ゲン</t>
    </rPh>
    <rPh sb="192" eb="194">
      <t>トウチョウ</t>
    </rPh>
    <rPh sb="195" eb="197">
      <t>スイドウ</t>
    </rPh>
    <rPh sb="197" eb="199">
      <t>シセツ</t>
    </rPh>
    <rPh sb="200" eb="203">
      <t>ロウキュウカ</t>
    </rPh>
    <rPh sb="204" eb="205">
      <t>スス</t>
    </rPh>
    <rPh sb="206" eb="208">
      <t>ショウライ</t>
    </rPh>
    <rPh sb="209" eb="211">
      <t>コウシン</t>
    </rPh>
    <rPh sb="212" eb="214">
      <t>カダイ</t>
    </rPh>
    <rPh sb="224" eb="226">
      <t>キュウスイ</t>
    </rPh>
    <rPh sb="226" eb="228">
      <t>シュウシ</t>
    </rPh>
    <rPh sb="229" eb="231">
      <t>ショウライ</t>
    </rPh>
    <rPh sb="232" eb="234">
      <t>ケイエイ</t>
    </rPh>
    <rPh sb="234" eb="236">
      <t>モンダイ</t>
    </rPh>
    <rPh sb="237" eb="239">
      <t>ヨソウ</t>
    </rPh>
    <rPh sb="254" eb="256">
      <t>サクネン</t>
    </rPh>
    <rPh sb="257" eb="259">
      <t>ヒキツヅ</t>
    </rPh>
    <rPh sb="305" eb="307">
      <t>サクネン</t>
    </rPh>
    <rPh sb="307" eb="309">
      <t>ドウヨウ</t>
    </rPh>
    <rPh sb="353" eb="356">
      <t>ロウキュウカ</t>
    </rPh>
    <rPh sb="359" eb="361">
      <t>ハイスイ</t>
    </rPh>
    <rPh sb="361" eb="363">
      <t>リュウリョウ</t>
    </rPh>
    <rPh sb="364" eb="366">
      <t>ゾウカ</t>
    </rPh>
    <rPh sb="367" eb="369">
      <t>ロウスイ</t>
    </rPh>
    <rPh sb="370" eb="372">
      <t>ゲンイン</t>
    </rPh>
    <phoneticPr fontId="4"/>
  </si>
  <si>
    <t>③ 管路更新率
 本町の水道施設は耐用年数を超える浄水場・管路も多く、故障や漏水が頻繁に起こり苦慮している状況である。計画的に更新も行いたいが、水道施設が多く水道運営状況や町の財政状況が厳しく町単独での施設更新は難しい。
 中長期的な更新計画を今後考えていく。</t>
    <rPh sb="112" eb="113">
      <t>チュウ</t>
    </rPh>
    <rPh sb="113" eb="116">
      <t>チョウキテキ</t>
    </rPh>
    <rPh sb="117" eb="119">
      <t>コウシン</t>
    </rPh>
    <rPh sb="119" eb="121">
      <t>ケイカク</t>
    </rPh>
    <rPh sb="122" eb="124">
      <t>コンゴ</t>
    </rPh>
    <rPh sb="124" eb="125">
      <t>カンガ</t>
    </rPh>
    <phoneticPr fontId="4"/>
  </si>
  <si>
    <t xml:space="preserve"> 水道料金の収益が減少、施設維持費や老朽化による修理費等は増となり水道運営が厳しい状況が続いている。今後も人口減少や、物価高による施設改修維持の問題が考えられ、水道事業運営も先を見通すことも難しい状況であるため、R6年より企業会計に移行したことから水道事業経営状況を見ながら、料金改定や老朽化する施設改修を考えていきたい。</t>
    <rPh sb="108" eb="109">
      <t>ネン</t>
    </rPh>
    <rPh sb="111" eb="113">
      <t>キギョウ</t>
    </rPh>
    <rPh sb="113" eb="115">
      <t>カイケイ</t>
    </rPh>
    <rPh sb="116" eb="118">
      <t>イコウ</t>
    </rPh>
    <rPh sb="124" eb="126">
      <t>スイドウ</t>
    </rPh>
    <rPh sb="126" eb="128">
      <t>ジギョウ</t>
    </rPh>
    <rPh sb="128" eb="130">
      <t>ケイエイ</t>
    </rPh>
    <rPh sb="130" eb="132">
      <t>ジョウキョウ</t>
    </rPh>
    <rPh sb="133" eb="134">
      <t>ミ</t>
    </rPh>
    <rPh sb="138" eb="140">
      <t>リョウキン</t>
    </rPh>
    <rPh sb="140" eb="142">
      <t>カイテイ</t>
    </rPh>
    <rPh sb="143" eb="146">
      <t>ロウキュウカ</t>
    </rPh>
    <rPh sb="148" eb="150">
      <t>シセツ</t>
    </rPh>
    <rPh sb="150" eb="152">
      <t>カイシュウ</t>
    </rPh>
    <rPh sb="153" eb="1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</si>
</sst>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8B-448C-AF5D-1AE43B7D7D0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DC8B-448C-AF5D-1AE43B7D7D0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51.91</c:v>
                </c:pt>
                <c:pt idx="1">
                  <c:v>55.78</c:v>
                </c:pt>
                <c:pt idx="2">
                  <c:v>52.99</c:v>
                </c:pt>
                <c:pt idx="3">
                  <c:v>50.84</c:v>
                </c:pt>
                <c:pt idx="4">
                  <c:v>53.7</c:v>
                </c:pt>
              </c:numCache>
            </c:numRef>
          </c:val>
          <c:extLst>
            <c:ext xmlns:c16="http://schemas.microsoft.com/office/drawing/2014/chart" uri="{C3380CC4-5D6E-409C-BE32-E72D297353CC}">
              <c16:uniqueId val="{00000000-4C96-4322-8582-B31239F41D0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4C96-4322-8582-B31239F41D0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80.819999999999993</c:v>
                </c:pt>
                <c:pt idx="1">
                  <c:v>72.72</c:v>
                </c:pt>
                <c:pt idx="2">
                  <c:v>74.38</c:v>
                </c:pt>
                <c:pt idx="3">
                  <c:v>75.209999999999994</c:v>
                </c:pt>
                <c:pt idx="4">
                  <c:v>70.88</c:v>
                </c:pt>
              </c:numCache>
            </c:numRef>
          </c:val>
          <c:extLst>
            <c:ext xmlns:c16="http://schemas.microsoft.com/office/drawing/2014/chart" uri="{C3380CC4-5D6E-409C-BE32-E72D297353CC}">
              <c16:uniqueId val="{00000000-F77E-4B37-A186-44E14F6913F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F77E-4B37-A186-44E14F6913F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78.790000000000006</c:v>
                </c:pt>
                <c:pt idx="1">
                  <c:v>77</c:v>
                </c:pt>
                <c:pt idx="2">
                  <c:v>74.650000000000006</c:v>
                </c:pt>
                <c:pt idx="3">
                  <c:v>74.099999999999994</c:v>
                </c:pt>
                <c:pt idx="4">
                  <c:v>82.97</c:v>
                </c:pt>
              </c:numCache>
            </c:numRef>
          </c:val>
          <c:extLst>
            <c:ext xmlns:c16="http://schemas.microsoft.com/office/drawing/2014/chart" uri="{C3380CC4-5D6E-409C-BE32-E72D297353CC}">
              <c16:uniqueId val="{00000000-C22B-4ED4-B853-69574E125B8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C22B-4ED4-B853-69574E125B8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BA-46B2-BD58-578554560F5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BA-46B2-BD58-578554560F5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D1-433D-85C0-F7149074B71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D1-433D-85C0-F7149074B71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7-4447-88AC-DA524FCBF3D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7-4447-88AC-DA524FCBF3D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9C-411A-8774-A1921CF1890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9C-411A-8774-A1921CF1890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961.85</c:v>
                </c:pt>
                <c:pt idx="1">
                  <c:v>878.05</c:v>
                </c:pt>
                <c:pt idx="2">
                  <c:v>786.76</c:v>
                </c:pt>
                <c:pt idx="3">
                  <c:v>710.3</c:v>
                </c:pt>
                <c:pt idx="4">
                  <c:v>622.88</c:v>
                </c:pt>
              </c:numCache>
            </c:numRef>
          </c:val>
          <c:extLst>
            <c:ext xmlns:c16="http://schemas.microsoft.com/office/drawing/2014/chart" uri="{C3380CC4-5D6E-409C-BE32-E72D297353CC}">
              <c16:uniqueId val="{00000000-6363-48D0-B8C6-AED97B4EB11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6363-48D0-B8C6-AED97B4EB11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52.08</c:v>
                </c:pt>
                <c:pt idx="1">
                  <c:v>92.34</c:v>
                </c:pt>
                <c:pt idx="2">
                  <c:v>49</c:v>
                </c:pt>
                <c:pt idx="3">
                  <c:v>44.13</c:v>
                </c:pt>
                <c:pt idx="4">
                  <c:v>35.94</c:v>
                </c:pt>
              </c:numCache>
            </c:numRef>
          </c:val>
          <c:extLst>
            <c:ext xmlns:c16="http://schemas.microsoft.com/office/drawing/2014/chart" uri="{C3380CC4-5D6E-409C-BE32-E72D297353CC}">
              <c16:uniqueId val="{00000000-FC0E-43DA-BD14-000A87E108B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FC0E-43DA-BD14-000A87E108B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332.81</c:v>
                </c:pt>
                <c:pt idx="1">
                  <c:v>190.61</c:v>
                </c:pt>
                <c:pt idx="2">
                  <c:v>361.46</c:v>
                </c:pt>
                <c:pt idx="3">
                  <c:v>401.09</c:v>
                </c:pt>
                <c:pt idx="4">
                  <c:v>485.7</c:v>
                </c:pt>
              </c:numCache>
            </c:numRef>
          </c:val>
          <c:extLst>
            <c:ext xmlns:c16="http://schemas.microsoft.com/office/drawing/2014/chart" uri="{C3380CC4-5D6E-409C-BE32-E72D297353CC}">
              <c16:uniqueId val="{00000000-5239-4839-95F6-B9ADC6C341B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5239-4839-95F6-B9ADC6C341B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北海道　せたな町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54">
        <f>データ!$R$6</f>
        <v>6948</v>
      </c>
      <c r="AM8" s="54"/>
      <c r="AN8" s="54"/>
      <c r="AO8" s="54"/>
      <c r="AP8" s="54"/>
      <c r="AQ8" s="54"/>
      <c r="AR8" s="54"/>
      <c r="AS8" s="54"/>
      <c r="AT8" s="44">
        <f>データ!$S$6</f>
        <v>638.67999999999995</v>
      </c>
      <c r="AU8" s="44"/>
      <c r="AV8" s="44"/>
      <c r="AW8" s="44"/>
      <c r="AX8" s="44"/>
      <c r="AY8" s="44"/>
      <c r="AZ8" s="44"/>
      <c r="BA8" s="44"/>
      <c r="BB8" s="44">
        <f>データ!$T$6</f>
        <v>10.88</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98.52</v>
      </c>
      <c r="Q10" s="44"/>
      <c r="R10" s="44"/>
      <c r="S10" s="44"/>
      <c r="T10" s="44"/>
      <c r="U10" s="44"/>
      <c r="V10" s="44"/>
      <c r="W10" s="54">
        <f>データ!$Q$6</f>
        <v>3290</v>
      </c>
      <c r="X10" s="54"/>
      <c r="Y10" s="54"/>
      <c r="Z10" s="54"/>
      <c r="AA10" s="54"/>
      <c r="AB10" s="54"/>
      <c r="AC10" s="54"/>
      <c r="AD10" s="2"/>
      <c r="AE10" s="2"/>
      <c r="AF10" s="2"/>
      <c r="AG10" s="2"/>
      <c r="AH10" s="2"/>
      <c r="AI10" s="2"/>
      <c r="AJ10" s="2"/>
      <c r="AK10" s="2"/>
      <c r="AL10" s="54">
        <f>データ!$U$6</f>
        <v>6463</v>
      </c>
      <c r="AM10" s="54"/>
      <c r="AN10" s="54"/>
      <c r="AO10" s="54"/>
      <c r="AP10" s="54"/>
      <c r="AQ10" s="54"/>
      <c r="AR10" s="54"/>
      <c r="AS10" s="54"/>
      <c r="AT10" s="44">
        <f>データ!$V$6</f>
        <v>59.03</v>
      </c>
      <c r="AU10" s="44"/>
      <c r="AV10" s="44"/>
      <c r="AW10" s="44"/>
      <c r="AX10" s="44"/>
      <c r="AY10" s="44"/>
      <c r="AZ10" s="44"/>
      <c r="BA10" s="44"/>
      <c r="BB10" s="44">
        <f>データ!$W$6</f>
        <v>109.49</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43</v>
      </c>
      <c r="N85" s="13" t="s">
        <v>42</v>
      </c>
      <c r="O85" s="13" t="str">
        <f>データ!EN6</f>
        <v>【0.40】</v>
      </c>
    </row>
  </sheetData>
  <sheetProtection algorithmName="SHA-512" hashValue="6Cf35lFx8DveqHPqR/jQ2oloulhnO/kXBteBZ9olKXLqZ+sEg17ZtZJsY9gaeDagelEZbDOnTzpC7CJzsh0+yg==" saltValue="HPOlJIgdmCDe0QMK/v0SR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13714</v>
      </c>
      <c r="D6" s="20">
        <f t="shared" si="3"/>
        <v>47</v>
      </c>
      <c r="E6" s="20">
        <f t="shared" si="3"/>
        <v>1</v>
      </c>
      <c r="F6" s="20">
        <f t="shared" si="3"/>
        <v>0</v>
      </c>
      <c r="G6" s="20">
        <f t="shared" si="3"/>
        <v>0</v>
      </c>
      <c r="H6" s="20" t="str">
        <f t="shared" si="3"/>
        <v>北海道　せたな町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98.52</v>
      </c>
      <c r="Q6" s="21">
        <f t="shared" si="3"/>
        <v>3290</v>
      </c>
      <c r="R6" s="21">
        <f t="shared" si="3"/>
        <v>6948</v>
      </c>
      <c r="S6" s="21">
        <f t="shared" si="3"/>
        <v>638.67999999999995</v>
      </c>
      <c r="T6" s="21">
        <f t="shared" si="3"/>
        <v>10.88</v>
      </c>
      <c r="U6" s="21">
        <f t="shared" si="3"/>
        <v>6463</v>
      </c>
      <c r="V6" s="21">
        <f t="shared" si="3"/>
        <v>59.03</v>
      </c>
      <c r="W6" s="21">
        <f t="shared" si="3"/>
        <v>109.49</v>
      </c>
      <c r="X6" s="22">
        <f>IF(X7="",NA(),X7)</f>
        <v>78.790000000000006</v>
      </c>
      <c r="Y6" s="22">
        <f t="shared" ref="Y6:AG6" si="4">IF(Y7="",NA(),Y7)</f>
        <v>77</v>
      </c>
      <c r="Z6" s="22">
        <f t="shared" si="4"/>
        <v>74.650000000000006</v>
      </c>
      <c r="AA6" s="22">
        <f t="shared" si="4"/>
        <v>74.099999999999994</v>
      </c>
      <c r="AB6" s="22">
        <f t="shared" si="4"/>
        <v>82.97</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961.85</v>
      </c>
      <c r="BF6" s="22">
        <f t="shared" ref="BF6:BN6" si="7">IF(BF7="",NA(),BF7)</f>
        <v>878.05</v>
      </c>
      <c r="BG6" s="22">
        <f t="shared" si="7"/>
        <v>786.76</v>
      </c>
      <c r="BH6" s="22">
        <f t="shared" si="7"/>
        <v>710.3</v>
      </c>
      <c r="BI6" s="22">
        <f t="shared" si="7"/>
        <v>622.88</v>
      </c>
      <c r="BJ6" s="22">
        <f t="shared" si="7"/>
        <v>1245.46</v>
      </c>
      <c r="BK6" s="22">
        <f t="shared" si="7"/>
        <v>834.1</v>
      </c>
      <c r="BL6" s="22">
        <f t="shared" si="7"/>
        <v>853.42</v>
      </c>
      <c r="BM6" s="22">
        <f t="shared" si="7"/>
        <v>906.61</v>
      </c>
      <c r="BN6" s="22">
        <f t="shared" si="7"/>
        <v>1008.49</v>
      </c>
      <c r="BO6" s="21" t="str">
        <f>IF(BO7="","",IF(BO7="-","【-】","【"&amp;SUBSTITUTE(TEXT(BO7,"#,##0.00"),"-","△")&amp;"】"))</f>
        <v>【1,045.20】</v>
      </c>
      <c r="BP6" s="22">
        <f>IF(BP7="",NA(),BP7)</f>
        <v>52.08</v>
      </c>
      <c r="BQ6" s="22">
        <f t="shared" ref="BQ6:BY6" si="8">IF(BQ7="",NA(),BQ7)</f>
        <v>92.34</v>
      </c>
      <c r="BR6" s="22">
        <f t="shared" si="8"/>
        <v>49</v>
      </c>
      <c r="BS6" s="22">
        <f t="shared" si="8"/>
        <v>44.13</v>
      </c>
      <c r="BT6" s="22">
        <f t="shared" si="8"/>
        <v>35.94</v>
      </c>
      <c r="BU6" s="22">
        <f t="shared" si="8"/>
        <v>51.08</v>
      </c>
      <c r="BV6" s="22">
        <f t="shared" si="8"/>
        <v>64.44</v>
      </c>
      <c r="BW6" s="22">
        <f t="shared" si="8"/>
        <v>60.53</v>
      </c>
      <c r="BX6" s="22">
        <f t="shared" si="8"/>
        <v>56.38</v>
      </c>
      <c r="BY6" s="22">
        <f t="shared" si="8"/>
        <v>53.79</v>
      </c>
      <c r="BZ6" s="21" t="str">
        <f>IF(BZ7="","",IF(BZ7="-","【-】","【"&amp;SUBSTITUTE(TEXT(BZ7,"#,##0.00"),"-","△")&amp;"】"))</f>
        <v>【49.51】</v>
      </c>
      <c r="CA6" s="22">
        <f>IF(CA7="",NA(),CA7)</f>
        <v>332.81</v>
      </c>
      <c r="CB6" s="22">
        <f t="shared" ref="CB6:CJ6" si="9">IF(CB7="",NA(),CB7)</f>
        <v>190.61</v>
      </c>
      <c r="CC6" s="22">
        <f t="shared" si="9"/>
        <v>361.46</v>
      </c>
      <c r="CD6" s="22">
        <f t="shared" si="9"/>
        <v>401.09</v>
      </c>
      <c r="CE6" s="22">
        <f t="shared" si="9"/>
        <v>485.7</v>
      </c>
      <c r="CF6" s="22">
        <f t="shared" si="9"/>
        <v>262.13</v>
      </c>
      <c r="CG6" s="22">
        <f t="shared" si="9"/>
        <v>197.14</v>
      </c>
      <c r="CH6" s="22">
        <f t="shared" si="9"/>
        <v>210.72</v>
      </c>
      <c r="CI6" s="22">
        <f t="shared" si="9"/>
        <v>227.71</v>
      </c>
      <c r="CJ6" s="22">
        <f t="shared" si="9"/>
        <v>216.64</v>
      </c>
      <c r="CK6" s="21" t="str">
        <f>IF(CK7="","",IF(CK7="-","【-】","【"&amp;SUBSTITUTE(TEXT(CK7,"#,##0.00"),"-","△")&amp;"】"))</f>
        <v>【317.14】</v>
      </c>
      <c r="CL6" s="22">
        <f>IF(CL7="",NA(),CL7)</f>
        <v>51.91</v>
      </c>
      <c r="CM6" s="22">
        <f t="shared" ref="CM6:CU6" si="10">IF(CM7="",NA(),CM7)</f>
        <v>55.78</v>
      </c>
      <c r="CN6" s="22">
        <f t="shared" si="10"/>
        <v>52.99</v>
      </c>
      <c r="CO6" s="22">
        <f t="shared" si="10"/>
        <v>50.84</v>
      </c>
      <c r="CP6" s="22">
        <f t="shared" si="10"/>
        <v>53.7</v>
      </c>
      <c r="CQ6" s="22">
        <f t="shared" si="10"/>
        <v>54.9</v>
      </c>
      <c r="CR6" s="22">
        <f t="shared" si="10"/>
        <v>55.7</v>
      </c>
      <c r="CS6" s="22">
        <f t="shared" si="10"/>
        <v>54.87</v>
      </c>
      <c r="CT6" s="22">
        <f t="shared" si="10"/>
        <v>54.82</v>
      </c>
      <c r="CU6" s="22">
        <f t="shared" si="10"/>
        <v>55</v>
      </c>
      <c r="CV6" s="21" t="str">
        <f>IF(CV7="","",IF(CV7="-","【-】","【"&amp;SUBSTITUTE(TEXT(CV7,"#,##0.00"),"-","△")&amp;"】"))</f>
        <v>【55.00】</v>
      </c>
      <c r="CW6" s="22">
        <f>IF(CW7="",NA(),CW7)</f>
        <v>80.819999999999993</v>
      </c>
      <c r="CX6" s="22">
        <f t="shared" ref="CX6:DF6" si="11">IF(CX7="",NA(),CX7)</f>
        <v>72.72</v>
      </c>
      <c r="CY6" s="22">
        <f t="shared" si="11"/>
        <v>74.38</v>
      </c>
      <c r="CZ6" s="22">
        <f t="shared" si="11"/>
        <v>75.209999999999994</v>
      </c>
      <c r="DA6" s="22">
        <f t="shared" si="11"/>
        <v>70.88</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15">
      <c r="A7" s="15"/>
      <c r="B7" s="24">
        <v>2023</v>
      </c>
      <c r="C7" s="24">
        <v>13714</v>
      </c>
      <c r="D7" s="24">
        <v>47</v>
      </c>
      <c r="E7" s="24">
        <v>1</v>
      </c>
      <c r="F7" s="24">
        <v>0</v>
      </c>
      <c r="G7" s="24">
        <v>0</v>
      </c>
      <c r="H7" s="24" t="s">
        <v>97</v>
      </c>
      <c r="I7" s="24" t="s">
        <v>98</v>
      </c>
      <c r="J7" s="24" t="s">
        <v>99</v>
      </c>
      <c r="K7" s="24" t="s">
        <v>100</v>
      </c>
      <c r="L7" s="24" t="s">
        <v>101</v>
      </c>
      <c r="M7" s="24" t="s">
        <v>102</v>
      </c>
      <c r="N7" s="25" t="s">
        <v>103</v>
      </c>
      <c r="O7" s="25" t="s">
        <v>104</v>
      </c>
      <c r="P7" s="25">
        <v>98.52</v>
      </c>
      <c r="Q7" s="25">
        <v>3290</v>
      </c>
      <c r="R7" s="25">
        <v>6948</v>
      </c>
      <c r="S7" s="25">
        <v>638.67999999999995</v>
      </c>
      <c r="T7" s="25">
        <v>10.88</v>
      </c>
      <c r="U7" s="25">
        <v>6463</v>
      </c>
      <c r="V7" s="25">
        <v>59.03</v>
      </c>
      <c r="W7" s="25">
        <v>109.49</v>
      </c>
      <c r="X7" s="25">
        <v>78.790000000000006</v>
      </c>
      <c r="Y7" s="25">
        <v>77</v>
      </c>
      <c r="Z7" s="25">
        <v>74.650000000000006</v>
      </c>
      <c r="AA7" s="25">
        <v>74.099999999999994</v>
      </c>
      <c r="AB7" s="25">
        <v>82.97</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961.85</v>
      </c>
      <c r="BF7" s="25">
        <v>878.05</v>
      </c>
      <c r="BG7" s="25">
        <v>786.76</v>
      </c>
      <c r="BH7" s="25">
        <v>710.3</v>
      </c>
      <c r="BI7" s="25">
        <v>622.88</v>
      </c>
      <c r="BJ7" s="25">
        <v>1245.46</v>
      </c>
      <c r="BK7" s="25">
        <v>834.1</v>
      </c>
      <c r="BL7" s="25">
        <v>853.42</v>
      </c>
      <c r="BM7" s="25">
        <v>906.61</v>
      </c>
      <c r="BN7" s="25">
        <v>1008.49</v>
      </c>
      <c r="BO7" s="25">
        <v>1045.2</v>
      </c>
      <c r="BP7" s="25">
        <v>52.08</v>
      </c>
      <c r="BQ7" s="25">
        <v>92.34</v>
      </c>
      <c r="BR7" s="25">
        <v>49</v>
      </c>
      <c r="BS7" s="25">
        <v>44.13</v>
      </c>
      <c r="BT7" s="25">
        <v>35.94</v>
      </c>
      <c r="BU7" s="25">
        <v>51.08</v>
      </c>
      <c r="BV7" s="25">
        <v>64.44</v>
      </c>
      <c r="BW7" s="25">
        <v>60.53</v>
      </c>
      <c r="BX7" s="25">
        <v>56.38</v>
      </c>
      <c r="BY7" s="25">
        <v>53.79</v>
      </c>
      <c r="BZ7" s="25">
        <v>49.51</v>
      </c>
      <c r="CA7" s="25">
        <v>332.81</v>
      </c>
      <c r="CB7" s="25">
        <v>190.61</v>
      </c>
      <c r="CC7" s="25">
        <v>361.46</v>
      </c>
      <c r="CD7" s="25">
        <v>401.09</v>
      </c>
      <c r="CE7" s="25">
        <v>485.7</v>
      </c>
      <c r="CF7" s="25">
        <v>262.13</v>
      </c>
      <c r="CG7" s="25">
        <v>197.14</v>
      </c>
      <c r="CH7" s="25">
        <v>210.72</v>
      </c>
      <c r="CI7" s="25">
        <v>227.71</v>
      </c>
      <c r="CJ7" s="25">
        <v>216.64</v>
      </c>
      <c r="CK7" s="25">
        <v>317.14</v>
      </c>
      <c r="CL7" s="25">
        <v>51.91</v>
      </c>
      <c r="CM7" s="25">
        <v>55.78</v>
      </c>
      <c r="CN7" s="25">
        <v>52.99</v>
      </c>
      <c r="CO7" s="25">
        <v>50.84</v>
      </c>
      <c r="CP7" s="25">
        <v>53.7</v>
      </c>
      <c r="CQ7" s="25">
        <v>54.9</v>
      </c>
      <c r="CR7" s="25">
        <v>55.7</v>
      </c>
      <c r="CS7" s="25">
        <v>54.87</v>
      </c>
      <c r="CT7" s="25">
        <v>54.82</v>
      </c>
      <c r="CU7" s="25">
        <v>55</v>
      </c>
      <c r="CV7" s="25">
        <v>55</v>
      </c>
      <c r="CW7" s="25">
        <v>80.819999999999993</v>
      </c>
      <c r="CX7" s="25">
        <v>72.72</v>
      </c>
      <c r="CY7" s="25">
        <v>74.38</v>
      </c>
      <c r="CZ7" s="25">
        <v>75.209999999999994</v>
      </c>
      <c r="DA7" s="25">
        <v>70.88</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0.52</v>
      </c>
      <c r="EJ7" s="25">
        <v>1.48</v>
      </c>
      <c r="EK7" s="25">
        <v>0.45</v>
      </c>
      <c r="EL7" s="25">
        <v>0.35</v>
      </c>
      <c r="EM7" s="25">
        <v>0.18</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2025-01-24T06:38:41Z</dcterms:created>
  <dcterms:modified xsi:type="dcterms:W3CDTF">2025-01-31T06:52:07Z</dcterms:modified>
  <cp:category/>
</cp:coreProperties>
</file>