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1\Desktop\R4\"/>
    </mc:Choice>
  </mc:AlternateContent>
  <workbookProtection workbookAlgorithmName="SHA-512" workbookHashValue="JMEScZE7jm6VNyBvdTywTxh9+CkHp3wUGeWDxoJIV+g7391658gzoE7NiZEgj6wk5m0dXd33BwZtgn2tjqslUw==" workbookSaltValue="ttG+bRlgs5pwy43feE+zi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<sst xmlns="http://schemas.openxmlformats.org/spreadsheetml/2006/main" count="233" uniqueCount="117">
  <si>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</si>
  <si>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</si>
  <si>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</si>
  <si>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</si>
  <si>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</si>
  <si>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</si>
  <si>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</si>
  <si>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</si>
  <si>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</si>
  <si>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</si>
  <si>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</si>
  <si>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</si>
  <si>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</si>
  <si>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</si>
  <si>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</si>
  <si>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</si>
  <si>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</si>
  <si>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</si>
  <si>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</si>
  <si>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</si>
  <si>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</si>
  <si>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</si>
  <si>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</si>
  <si>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</si>
  <si>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</si>
  <si>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</si>
  <si>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</si>
  <si>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</si>
  <si>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</si>
  <si>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</si>
  <si>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</si>
  <si>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</si>
  <si>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</si>
  <si>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</si>
  <si>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</si>
  <si>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</si>
  <si>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</si>
  <si>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</si>
  <si>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</si>
  <si>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</si>
  <si>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</si>
  <si>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</si>
  <si>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</si>
  <si>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</si>
  <si>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</si>
  <si>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</si>
  <si>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</si>
  <si>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</si>
  <si>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</si>
  <si>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</si>
  <si>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</si>
  <si>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</si>
  <si>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</si>
  <si>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</si>
  <si>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</si>
  <si>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</si>
  <si>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</si>
  <si>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</si>
  <si>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</si>
  <si>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</si>
  <si>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</si>
  <si>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</si>
  <si>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</si>
  <si>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</si>
  <si>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</si>
  <si>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</si>
  <si>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</si>
  <si>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</si>
  <si>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</si>
  <si>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</si>
  <si>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</si>
  <si>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</si>
  <si>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</si>
  <si>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</si>
  <si>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</si>
  <si>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</si>
  <si>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</si>
  <si>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</si>
  <si>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</si>
  <si>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</si>
  <si>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</si>
  <si>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</si>
  <si>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</si>
  <si>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</si>
  <si>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</si>
  <si>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</si>
  <si>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</si>
  <si>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</si>
  <si>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</si>
  <si>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</si>
  <si>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</si>
  <si>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</si>
  <si>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</si>
  <si>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</si>
  <si>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</si>
  <si>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</si>
  <si>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</si>
  <si>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</si>
  <si>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</si>
  <si>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</si>
  <si>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</si>
  <si>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</si>
  <si>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</si>
  <si>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</si>
  <si>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</si>
  <si>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</si>
  <si>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</si>
  <si>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</si>
  <si>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</si>
  <si>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</si>
  <si>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</si>
  <si>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</si>
  <si>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</si>
  <si>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</si>
  <si>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収益的収支比率
 前年度と同様に収益的収支比率の減となった要因が、収入では人口減少やコロナウィルスによる観光・商業施設の使用水量が減、支出は施設維持費は老朽化による増、また過去の水道改良事業の償還額分が増え収支比率が減となっている。この先、数年は現状の状況が続く見通し。
④ 企業債残高対給水収益比率
 企業債残高は減っているが給水収益も減少となり横ばいの状況
⑤ 料金回収率
 老朽化などが原因で有収水量が減り給水原価の上昇で回収率が減となった。
⑥ 給水原価
 有収水量の減、起債償還額の増が主な要因で給水原価の増となった。
⑦ 施設利用率
 昨年度に続き人口減やコロナウィルスによる観光・商業施設の水道使用量が減となっていることが要因と考える。
⑧ 有収率
 経年劣化による漏水の要因が強く、毎年漏水調査を実施し有収率向上に努めているが、修理を行っても他からの漏水があり有収率の向上が難しい</t>
    <rPh sb="15" eb="17">
      <t>ドウヨウ</t>
    </rPh>
    <rPh sb="390" eb="393">
      <t>ユウシュウリツ</t>
    </rPh>
    <rPh sb="394" eb="396">
      <t>コウジョウ</t>
    </rPh>
    <rPh sb="397" eb="398">
      <t>ムズカ</t>
    </rPh>
    <phoneticPr fontId="4"/>
  </si>
  <si>
    <t>③ 管路更新率
 本町の水道施設は耐用年数を超える浄水場・管路も多く、故障や漏水が頻繁に起こり苦慮している状況である。計画的に更新も行いたいが、水道施設が多く水道運営状況や町の財政状況が厳しく町単独での施設更新は難しい</t>
    <phoneticPr fontId="4"/>
  </si>
  <si>
    <t xml:space="preserve"> 水道料金の収益が減少、施設維持費や老朽化による修理費等は増となり水道運営が厳しい状況が続いている。今後も人口減少や、物価高による施設改修維持の問題が考えられ、水道事業運営も先を見通すことも難しい状況である</t>
    <rPh sb="1" eb="3">
      <t>スイドウ</t>
    </rPh>
    <rPh sb="3" eb="5">
      <t>リョウキン</t>
    </rPh>
    <rPh sb="18" eb="21">
      <t>ロウキュウカ</t>
    </rPh>
    <rPh sb="24" eb="26">
      <t>シュウリ</t>
    </rPh>
    <rPh sb="26" eb="27">
      <t>ヒ</t>
    </rPh>
    <rPh sb="27" eb="28">
      <t>トウ</t>
    </rPh>
    <rPh sb="41" eb="43">
      <t>ジョウキョウ</t>
    </rPh>
    <rPh sb="44" eb="45">
      <t>ツヅ</t>
    </rPh>
    <rPh sb="82" eb="84">
      <t>ジギョウ</t>
    </rPh>
    <rPh sb="87" eb="88">
      <t>サキ</t>
    </rPh>
    <rPh sb="89" eb="91">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</si>
</sst>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76-4207-B0A0-6B5EDE5D7D9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F876-4207-B0A0-6B5EDE5D7D9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55.32</c:v>
                </c:pt>
                <c:pt idx="1">
                  <c:v>51.91</c:v>
                </c:pt>
                <c:pt idx="2">
                  <c:v>55.78</c:v>
                </c:pt>
                <c:pt idx="3">
                  <c:v>52.99</c:v>
                </c:pt>
                <c:pt idx="4">
                  <c:v>50.84</c:v>
                </c:pt>
              </c:numCache>
            </c:numRef>
          </c:val>
          <c:extLst>
            <c:ext xmlns:c16="http://schemas.microsoft.com/office/drawing/2014/chart" uri="{C3380CC4-5D6E-409C-BE32-E72D297353CC}">
              <c16:uniqueId val="{00000000-DCA0-41F7-900B-00B6DD4A4A6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DCA0-41F7-900B-00B6DD4A4A6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76.58</c:v>
                </c:pt>
                <c:pt idx="1">
                  <c:v>80.819999999999993</c:v>
                </c:pt>
                <c:pt idx="2">
                  <c:v>72.72</c:v>
                </c:pt>
                <c:pt idx="3">
                  <c:v>74.38</c:v>
                </c:pt>
                <c:pt idx="4">
                  <c:v>75.209999999999994</c:v>
                </c:pt>
              </c:numCache>
            </c:numRef>
          </c:val>
          <c:extLst>
            <c:ext xmlns:c16="http://schemas.microsoft.com/office/drawing/2014/chart" uri="{C3380CC4-5D6E-409C-BE32-E72D297353CC}">
              <c16:uniqueId val="{00000000-8D20-4089-A1E0-8B4B3BC1CA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8D20-4089-A1E0-8B4B3BC1CA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78.28</c:v>
                </c:pt>
                <c:pt idx="1">
                  <c:v>78.790000000000006</c:v>
                </c:pt>
                <c:pt idx="2">
                  <c:v>77</c:v>
                </c:pt>
                <c:pt idx="3">
                  <c:v>74.650000000000006</c:v>
                </c:pt>
                <c:pt idx="4">
                  <c:v>74.099999999999994</c:v>
                </c:pt>
              </c:numCache>
            </c:numRef>
          </c:val>
          <c:extLst>
            <c:ext xmlns:c16="http://schemas.microsoft.com/office/drawing/2014/chart" uri="{C3380CC4-5D6E-409C-BE32-E72D297353CC}">
              <c16:uniqueId val="{00000000-53CF-4826-8446-DE92F880A45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53CF-4826-8446-DE92F880A45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F-4328-A2CB-7F12A34A9C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F-4328-A2CB-7F12A34A9C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F-4673-8A8B-2C032576EED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F-4673-8A8B-2C032576EED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4B-43B9-8F0A-B05747298B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4B-43B9-8F0A-B05747298B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F-4A36-B695-DA9CD3333F3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F-4A36-B695-DA9CD3333F3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1058.71</c:v>
                </c:pt>
                <c:pt idx="1">
                  <c:v>961.85</c:v>
                </c:pt>
                <c:pt idx="2">
                  <c:v>878.05</c:v>
                </c:pt>
                <c:pt idx="3">
                  <c:v>786.76</c:v>
                </c:pt>
                <c:pt idx="4">
                  <c:v>710.3</c:v>
                </c:pt>
              </c:numCache>
            </c:numRef>
          </c:val>
          <c:extLst>
            <c:ext xmlns:c16="http://schemas.microsoft.com/office/drawing/2014/chart" uri="{C3380CC4-5D6E-409C-BE32-E72D297353CC}">
              <c16:uniqueId val="{00000000-8A04-4C47-996D-D228F0FB78D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8A04-4C47-996D-D228F0FB78D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47.59</c:v>
                </c:pt>
                <c:pt idx="1">
                  <c:v>52.08</c:v>
                </c:pt>
                <c:pt idx="2">
                  <c:v>92.34</c:v>
                </c:pt>
                <c:pt idx="3">
                  <c:v>49</c:v>
                </c:pt>
                <c:pt idx="4">
                  <c:v>44.13</c:v>
                </c:pt>
              </c:numCache>
            </c:numRef>
          </c:val>
          <c:extLst>
            <c:ext xmlns:c16="http://schemas.microsoft.com/office/drawing/2014/chart" uri="{C3380CC4-5D6E-409C-BE32-E72D297353CC}">
              <c16:uniqueId val="{00000000-FFA0-4455-9451-A2559611B38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FFA0-4455-9451-A2559611B38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361.71</c:v>
                </c:pt>
                <c:pt idx="1">
                  <c:v>332.81</c:v>
                </c:pt>
                <c:pt idx="2">
                  <c:v>190.61</c:v>
                </c:pt>
                <c:pt idx="3">
                  <c:v>361.46</c:v>
                </c:pt>
                <c:pt idx="4">
                  <c:v>401.09</c:v>
                </c:pt>
              </c:numCache>
            </c:numRef>
          </c:val>
          <c:extLst>
            <c:ext xmlns:c16="http://schemas.microsoft.com/office/drawing/2014/chart" uri="{C3380CC4-5D6E-409C-BE32-E72D297353CC}">
              <c16:uniqueId val="{00000000-5CCD-4F3D-A825-A5A60C6FD87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5CCD-4F3D-A825-A5A60C6FD87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P64" sqref="AP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せたな町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7147</v>
      </c>
      <c r="AM8" s="55"/>
      <c r="AN8" s="55"/>
      <c r="AO8" s="55"/>
      <c r="AP8" s="55"/>
      <c r="AQ8" s="55"/>
      <c r="AR8" s="55"/>
      <c r="AS8" s="55"/>
      <c r="AT8" s="45">
        <f>データ!$S$6</f>
        <v>638.67999999999995</v>
      </c>
      <c r="AU8" s="45"/>
      <c r="AV8" s="45"/>
      <c r="AW8" s="45"/>
      <c r="AX8" s="45"/>
      <c r="AY8" s="45"/>
      <c r="AZ8" s="45"/>
      <c r="BA8" s="45"/>
      <c r="BB8" s="45">
        <f>データ!$T$6</f>
        <v>11.19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98.37</v>
      </c>
      <c r="Q10" s="45"/>
      <c r="R10" s="45"/>
      <c r="S10" s="45"/>
      <c r="T10" s="45"/>
      <c r="U10" s="45"/>
      <c r="V10" s="45"/>
      <c r="W10" s="55">
        <f>データ!$Q$6</f>
        <v>3290</v>
      </c>
      <c r="X10" s="55"/>
      <c r="Y10" s="55"/>
      <c r="Z10" s="55"/>
      <c r="AA10" s="55"/>
      <c r="AB10" s="55"/>
      <c r="AC10" s="55"/>
      <c r="AD10" s="2"/>
      <c r="AE10" s="2"/>
      <c r="AF10" s="2"/>
      <c r="AG10" s="2"/>
      <c r="AH10" s="2"/>
      <c r="AI10" s="2"/>
      <c r="AJ10" s="2"/>
      <c r="AK10" s="2"/>
      <c r="AL10" s="55">
        <f>データ!$U$6</f>
        <v>6630</v>
      </c>
      <c r="AM10" s="55"/>
      <c r="AN10" s="55"/>
      <c r="AO10" s="55"/>
      <c r="AP10" s="55"/>
      <c r="AQ10" s="55"/>
      <c r="AR10" s="55"/>
      <c r="AS10" s="55"/>
      <c r="AT10" s="45">
        <f>データ!$V$6</f>
        <v>59.03</v>
      </c>
      <c r="AU10" s="45"/>
      <c r="AV10" s="45"/>
      <c r="AW10" s="45"/>
      <c r="AX10" s="45"/>
      <c r="AY10" s="45"/>
      <c r="AZ10" s="45"/>
      <c r="BA10" s="45"/>
      <c r="BB10" s="45">
        <f>データ!$W$6</f>
        <v>112.32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Y1rqs8BAq7o2e0jKINyubh1IjSrMd060JduIJXhq73Gqda8OiJbA828usDm8cYA5mFc22OCl+xhPjqBK3a72kQ==" saltValue="HXGLPqedwgDSSs/dAXXa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13714</v>
      </c>
      <c r="D6" s="20">
        <f t="shared" si="3"/>
        <v>47</v>
      </c>
      <c r="E6" s="20">
        <f t="shared" si="3"/>
        <v>1</v>
      </c>
      <c r="F6" s="20">
        <f t="shared" si="3"/>
        <v>0</v>
      </c>
      <c r="G6" s="20">
        <f t="shared" si="3"/>
        <v>0</v>
      </c>
      <c r="H6" s="20" t="str">
        <f t="shared" si="3"/>
        <v>北海道　せたな町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98.37</v>
      </c>
      <c r="Q6" s="21">
        <f t="shared" si="3"/>
        <v>3290</v>
      </c>
      <c r="R6" s="21">
        <f t="shared" si="3"/>
        <v>7147</v>
      </c>
      <c r="S6" s="21">
        <f t="shared" si="3"/>
        <v>638.67999999999995</v>
      </c>
      <c r="T6" s="21">
        <f t="shared" si="3"/>
        <v>11.19</v>
      </c>
      <c r="U6" s="21">
        <f t="shared" si="3"/>
        <v>6630</v>
      </c>
      <c r="V6" s="21">
        <f t="shared" si="3"/>
        <v>59.03</v>
      </c>
      <c r="W6" s="21">
        <f t="shared" si="3"/>
        <v>112.32</v>
      </c>
      <c r="X6" s="22">
        <f>IF(X7="",NA(),X7)</f>
        <v>78.28</v>
      </c>
      <c r="Y6" s="22">
        <f t="shared" ref="Y6:AG6" si="4">IF(Y7="",NA(),Y7)</f>
        <v>78.790000000000006</v>
      </c>
      <c r="Z6" s="22">
        <f t="shared" si="4"/>
        <v>77</v>
      </c>
      <c r="AA6" s="22">
        <f t="shared" si="4"/>
        <v>74.650000000000006</v>
      </c>
      <c r="AB6" s="22">
        <f t="shared" si="4"/>
        <v>74.099999999999994</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1058.71</v>
      </c>
      <c r="BF6" s="22">
        <f t="shared" ref="BF6:BN6" si="7">IF(BF7="",NA(),BF7)</f>
        <v>961.85</v>
      </c>
      <c r="BG6" s="22">
        <f t="shared" si="7"/>
        <v>878.05</v>
      </c>
      <c r="BH6" s="22">
        <f t="shared" si="7"/>
        <v>786.76</v>
      </c>
      <c r="BI6" s="22">
        <f t="shared" si="7"/>
        <v>710.3</v>
      </c>
      <c r="BJ6" s="22">
        <f t="shared" si="7"/>
        <v>1168.7</v>
      </c>
      <c r="BK6" s="22">
        <f t="shared" si="7"/>
        <v>1245.46</v>
      </c>
      <c r="BL6" s="22">
        <f t="shared" si="7"/>
        <v>834.1</v>
      </c>
      <c r="BM6" s="22">
        <f t="shared" si="7"/>
        <v>853.42</v>
      </c>
      <c r="BN6" s="22">
        <f t="shared" si="7"/>
        <v>906.61</v>
      </c>
      <c r="BO6" s="21" t="str">
        <f>IF(BO7="","",IF(BO7="-","【-】","【"&amp;SUBSTITUTE(TEXT(BO7,"#,##0.00"),"-","△")&amp;"】"))</f>
        <v>【982.48】</v>
      </c>
      <c r="BP6" s="22">
        <f>IF(BP7="",NA(),BP7)</f>
        <v>47.59</v>
      </c>
      <c r="BQ6" s="22">
        <f t="shared" ref="BQ6:BY6" si="8">IF(BQ7="",NA(),BQ7)</f>
        <v>52.08</v>
      </c>
      <c r="BR6" s="22">
        <f t="shared" si="8"/>
        <v>92.34</v>
      </c>
      <c r="BS6" s="22">
        <f t="shared" si="8"/>
        <v>49</v>
      </c>
      <c r="BT6" s="22">
        <f t="shared" si="8"/>
        <v>44.13</v>
      </c>
      <c r="BU6" s="22">
        <f t="shared" si="8"/>
        <v>53.59</v>
      </c>
      <c r="BV6" s="22">
        <f t="shared" si="8"/>
        <v>51.08</v>
      </c>
      <c r="BW6" s="22">
        <f t="shared" si="8"/>
        <v>64.44</v>
      </c>
      <c r="BX6" s="22">
        <f t="shared" si="8"/>
        <v>60.53</v>
      </c>
      <c r="BY6" s="22">
        <f t="shared" si="8"/>
        <v>56.38</v>
      </c>
      <c r="BZ6" s="21" t="str">
        <f>IF(BZ7="","",IF(BZ7="-","【-】","【"&amp;SUBSTITUTE(TEXT(BZ7,"#,##0.00"),"-","△")&amp;"】"))</f>
        <v>【50.61】</v>
      </c>
      <c r="CA6" s="22">
        <f>IF(CA7="",NA(),CA7)</f>
        <v>361.71</v>
      </c>
      <c r="CB6" s="22">
        <f t="shared" ref="CB6:CJ6" si="9">IF(CB7="",NA(),CB7)</f>
        <v>332.81</v>
      </c>
      <c r="CC6" s="22">
        <f t="shared" si="9"/>
        <v>190.61</v>
      </c>
      <c r="CD6" s="22">
        <f t="shared" si="9"/>
        <v>361.46</v>
      </c>
      <c r="CE6" s="22">
        <f t="shared" si="9"/>
        <v>401.09</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55.32</v>
      </c>
      <c r="CM6" s="22">
        <f t="shared" ref="CM6:CU6" si="10">IF(CM7="",NA(),CM7)</f>
        <v>51.91</v>
      </c>
      <c r="CN6" s="22">
        <f t="shared" si="10"/>
        <v>55.78</v>
      </c>
      <c r="CO6" s="22">
        <f t="shared" si="10"/>
        <v>52.99</v>
      </c>
      <c r="CP6" s="22">
        <f t="shared" si="10"/>
        <v>50.84</v>
      </c>
      <c r="CQ6" s="22">
        <f t="shared" si="10"/>
        <v>56.41</v>
      </c>
      <c r="CR6" s="22">
        <f t="shared" si="10"/>
        <v>54.9</v>
      </c>
      <c r="CS6" s="22">
        <f t="shared" si="10"/>
        <v>55.7</v>
      </c>
      <c r="CT6" s="22">
        <f t="shared" si="10"/>
        <v>54.87</v>
      </c>
      <c r="CU6" s="22">
        <f t="shared" si="10"/>
        <v>54.82</v>
      </c>
      <c r="CV6" s="21" t="str">
        <f>IF(CV7="","",IF(CV7="-","【-】","【"&amp;SUBSTITUTE(TEXT(CV7,"#,##0.00"),"-","△")&amp;"】"))</f>
        <v>【56.15】</v>
      </c>
      <c r="CW6" s="22">
        <f>IF(CW7="",NA(),CW7)</f>
        <v>76.58</v>
      </c>
      <c r="CX6" s="22">
        <f t="shared" ref="CX6:DF6" si="11">IF(CX7="",NA(),CX7)</f>
        <v>80.819999999999993</v>
      </c>
      <c r="CY6" s="22">
        <f t="shared" si="11"/>
        <v>72.72</v>
      </c>
      <c r="CZ6" s="22">
        <f t="shared" si="11"/>
        <v>74.38</v>
      </c>
      <c r="DA6" s="22">
        <f t="shared" si="11"/>
        <v>75.209999999999994</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13714</v>
      </c>
      <c r="D7" s="24">
        <v>47</v>
      </c>
      <c r="E7" s="24">
        <v>1</v>
      </c>
      <c r="F7" s="24">
        <v>0</v>
      </c>
      <c r="G7" s="24">
        <v>0</v>
      </c>
      <c r="H7" s="24" t="s">
        <v>96</v>
      </c>
      <c r="I7" s="24" t="s">
        <v>97</v>
      </c>
      <c r="J7" s="24" t="s">
        <v>98</v>
      </c>
      <c r="K7" s="24" t="s">
        <v>99</v>
      </c>
      <c r="L7" s="24" t="s">
        <v>100</v>
      </c>
      <c r="M7" s="24" t="s">
        <v>101</v>
      </c>
      <c r="N7" s="25" t="s">
        <v>102</v>
      </c>
      <c r="O7" s="25" t="s">
        <v>103</v>
      </c>
      <c r="P7" s="25">
        <v>98.37</v>
      </c>
      <c r="Q7" s="25">
        <v>3290</v>
      </c>
      <c r="R7" s="25">
        <v>7147</v>
      </c>
      <c r="S7" s="25">
        <v>638.67999999999995</v>
      </c>
      <c r="T7" s="25">
        <v>11.19</v>
      </c>
      <c r="U7" s="25">
        <v>6630</v>
      </c>
      <c r="V7" s="25">
        <v>59.03</v>
      </c>
      <c r="W7" s="25">
        <v>112.32</v>
      </c>
      <c r="X7" s="25">
        <v>78.28</v>
      </c>
      <c r="Y7" s="25">
        <v>78.790000000000006</v>
      </c>
      <c r="Z7" s="25">
        <v>77</v>
      </c>
      <c r="AA7" s="25">
        <v>74.650000000000006</v>
      </c>
      <c r="AB7" s="25">
        <v>74.099999999999994</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1058.71</v>
      </c>
      <c r="BF7" s="25">
        <v>961.85</v>
      </c>
      <c r="BG7" s="25">
        <v>878.05</v>
      </c>
      <c r="BH7" s="25">
        <v>786.76</v>
      </c>
      <c r="BI7" s="25">
        <v>710.3</v>
      </c>
      <c r="BJ7" s="25">
        <v>1168.7</v>
      </c>
      <c r="BK7" s="25">
        <v>1245.46</v>
      </c>
      <c r="BL7" s="25">
        <v>834.1</v>
      </c>
      <c r="BM7" s="25">
        <v>853.42</v>
      </c>
      <c r="BN7" s="25">
        <v>906.61</v>
      </c>
      <c r="BO7" s="25">
        <v>982.48</v>
      </c>
      <c r="BP7" s="25">
        <v>47.59</v>
      </c>
      <c r="BQ7" s="25">
        <v>52.08</v>
      </c>
      <c r="BR7" s="25">
        <v>92.34</v>
      </c>
      <c r="BS7" s="25">
        <v>49</v>
      </c>
      <c r="BT7" s="25">
        <v>44.13</v>
      </c>
      <c r="BU7" s="25">
        <v>53.59</v>
      </c>
      <c r="BV7" s="25">
        <v>51.08</v>
      </c>
      <c r="BW7" s="25">
        <v>64.44</v>
      </c>
      <c r="BX7" s="25">
        <v>60.53</v>
      </c>
      <c r="BY7" s="25">
        <v>56.38</v>
      </c>
      <c r="BZ7" s="25">
        <v>50.61</v>
      </c>
      <c r="CA7" s="25">
        <v>361.71</v>
      </c>
      <c r="CB7" s="25">
        <v>332.81</v>
      </c>
      <c r="CC7" s="25">
        <v>190.61</v>
      </c>
      <c r="CD7" s="25">
        <v>361.46</v>
      </c>
      <c r="CE7" s="25">
        <v>401.09</v>
      </c>
      <c r="CF7" s="25">
        <v>259.79000000000002</v>
      </c>
      <c r="CG7" s="25">
        <v>262.13</v>
      </c>
      <c r="CH7" s="25">
        <v>197.14</v>
      </c>
      <c r="CI7" s="25">
        <v>210.72</v>
      </c>
      <c r="CJ7" s="25">
        <v>227.71</v>
      </c>
      <c r="CK7" s="25">
        <v>320.83</v>
      </c>
      <c r="CL7" s="25">
        <v>55.32</v>
      </c>
      <c r="CM7" s="25">
        <v>51.91</v>
      </c>
      <c r="CN7" s="25">
        <v>55.78</v>
      </c>
      <c r="CO7" s="25">
        <v>52.99</v>
      </c>
      <c r="CP7" s="25">
        <v>50.84</v>
      </c>
      <c r="CQ7" s="25">
        <v>56.41</v>
      </c>
      <c r="CR7" s="25">
        <v>54.9</v>
      </c>
      <c r="CS7" s="25">
        <v>55.7</v>
      </c>
      <c r="CT7" s="25">
        <v>54.87</v>
      </c>
      <c r="CU7" s="25">
        <v>54.82</v>
      </c>
      <c r="CV7" s="25">
        <v>56.15</v>
      </c>
      <c r="CW7" s="25">
        <v>76.58</v>
      </c>
      <c r="CX7" s="25">
        <v>80.819999999999993</v>
      </c>
      <c r="CY7" s="25">
        <v>72.72</v>
      </c>
      <c r="CZ7" s="25">
        <v>74.38</v>
      </c>
      <c r="DA7" s="25">
        <v>75.209999999999994</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大野 秀幸</cp:lastModifiedBy>
  <cp:lastPrinted>2024-02-02T05:33:18Z</cp:lastPrinted>
  <dcterms:created xsi:type="dcterms:W3CDTF">2023-12-05T01:03:39Z</dcterms:created>
  <dcterms:modified xsi:type="dcterms:W3CDTF">2024-02-02T05:34:29Z</dcterms:modified>
  <cp:category/>
</cp:coreProperties>
</file>