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SCqGltt91bQSXTWR3EaLUQigldfT3o2i3yvHmHuQR1R54zhhiClgHWKimDiLYQZ5VzWUK51tjOUKYkovvaWtA==" workbookSaltValue="Ce86G5qE/BNCxa2IGF8C4A=="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<sst xmlns="http://schemas.openxmlformats.org/spreadsheetml/2006/main" xmlns:r="http://schemas.openxmlformats.org/officeDocument/2006/relationships" count="116" uniqueCount="116">
  <si>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経営比較分析表（令和4年度決算）</t>
    <rPh sb="8" eb="10">
      <t>レイワ</t>
    </rPh>
    <rPh sb="11" eb="13">
      <t>ネンド</t>
    </rPh>
    <phoneticPr fontId="1"/>
  </si>
  <si>
    <t>北海道　せたな町</t>
  </si>
  <si>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</si>
  <si>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</si>
  <si>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</si>
  <si>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</si>
  <si>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</si>
  <si>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</si>
  <si>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</si>
  <si>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</si>
  <si>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</si>
  <si>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</si>
  <si>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</si>
  <si>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</si>
  <si>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</si>
  <si>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</si>
  <si>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</si>
  <si>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</si>
  <si>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</si>
  <si>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</si>
  <si>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</si>
  <si>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</si>
  <si>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t>　今後の経営については、料金収入等の恒常財源を確保するとともに、計画的、効率的な施設維持管理、改築更新を行い健全経営を図る。</t>
    <rPh sb="1" eb="3">
      <t>コンゴ</t>
    </rPh>
    <rPh sb="4" eb="6">
      <t>ケイエイ</t>
    </rPh>
    <rPh sb="12" eb="14">
      <t>リョウキン</t>
    </rPh>
    <rPh sb="14" eb="16">
      <t>シュウニュウ</t>
    </rPh>
    <rPh sb="16" eb="17">
      <t>トウ</t>
    </rPh>
    <rPh sb="18" eb="19">
      <t>ツネ</t>
    </rPh>
    <rPh sb="19" eb="20">
      <t>ツネ</t>
    </rPh>
    <rPh sb="20" eb="22">
      <t>ザイゲン</t>
    </rPh>
    <rPh sb="23" eb="25">
      <t>カクホ</t>
    </rPh>
    <rPh sb="32" eb="35">
      <t>ケイカクテキ</t>
    </rPh>
    <rPh sb="36" eb="39">
      <t>コウリツテキ</t>
    </rPh>
    <rPh sb="40" eb="42">
      <t>シセツ</t>
    </rPh>
    <rPh sb="42" eb="44">
      <t>イジ</t>
    </rPh>
    <rPh sb="44" eb="46">
      <t>カンリ</t>
    </rPh>
    <rPh sb="47" eb="49">
      <t>カイチク</t>
    </rPh>
    <rPh sb="49" eb="51">
      <t>コウシン</t>
    </rPh>
    <rPh sb="52" eb="53">
      <t>オコナ</t>
    </rPh>
    <rPh sb="54" eb="56">
      <t>ケンゼン</t>
    </rPh>
    <rPh sb="56" eb="58">
      <t>ケイエイ</t>
    </rPh>
    <rPh sb="59" eb="60">
      <t>ハカ</t>
    </rPh>
    <phoneticPr fontId="1"/>
  </si>
  <si>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</si>
  <si>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</si>
  <si>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</si>
  <si>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</si>
  <si>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</si>
  <si>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</si>
  <si>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</si>
  <si>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</si>
  <si>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</si>
  <si>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</si>
  <si>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</si>
  <si>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</si>
  <si>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</si>
  <si>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</si>
  <si>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</si>
  <si>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</si>
  <si>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</si>
  <si>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</si>
  <si>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</si>
  <si>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</si>
  <si>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</si>
  <si>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</si>
  <si>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</si>
  <si>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</si>
  <si>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</si>
  <si>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</si>
  <si>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</si>
  <si>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</si>
  <si>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</si>
  <si>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</si>
  <si>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</si>
  <si>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</si>
  <si>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</si>
  <si>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</si>
  <si>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</si>
  <si>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</si>
  <si>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</si>
  <si>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</si>
  <si>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</si>
  <si>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</si>
  <si>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</si>
  <si>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</si>
  <si>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</si>
  <si>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</si>
  <si>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</si>
  <si>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</si>
  <si>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</si>
  <si>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</si>
  <si>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</si>
  <si>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</si>
  <si>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</si>
  <si>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</si>
  <si>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</si>
  <si>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</si>
  <si>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</si>
  <si>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</si>
  <si>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</si>
  <si>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</si>
  <si>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</si>
  <si>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</si>
  <si>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</si>
  <si>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</si>
  <si>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</si>
  <si>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</si>
  <si>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</si>
  <si>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</si>
  <si>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</si>
  <si>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</si>
  <si>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</si>
  <si>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</si>
  <si>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</si>
  <si>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</si>
  <si>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</si>
  <si>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</si>
  <si>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</si>
  <si>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　経営の健全化については、水洗化の促進に伴う料金収入による財源確保、また、施設維持管理費削減等の取り組みにより収益的収支比率を向上させるとともに、今後は使用料金の見直し等により、さらに経費の回収率を高めていく必要があると考える。　　　　　　
　また、現有施設利用については、ＭＩＣＳ施設を併設することにより施設の有効利用を図っている。さらに処理場を統合し、瀬棚処理区の汚水についても当処理場で一括処理をすることにより、施設を有効利用するとともに、維持管理費及び、更新費用の削減を図り経営の健全化を図っている。</t>
    <rPh sb="1" eb="3">
      <t>ケイエイ</t>
    </rPh>
    <rPh sb="4" eb="7">
      <t>ケンゼンカ</t>
    </rPh>
    <rPh sb="13" eb="16">
      <t>スイセンカ</t>
    </rPh>
    <rPh sb="17" eb="19">
      <t>ソクシン</t>
    </rPh>
    <rPh sb="20" eb="21">
      <t>トモナ</t>
    </rPh>
    <rPh sb="22" eb="24">
      <t>リョウキン</t>
    </rPh>
    <rPh sb="24" eb="26">
      <t>シュウニュウ</t>
    </rPh>
    <rPh sb="29" eb="31">
      <t>ザイゲン</t>
    </rPh>
    <rPh sb="31" eb="33">
      <t>カクホ</t>
    </rPh>
    <rPh sb="37" eb="39">
      <t>シセツ</t>
    </rPh>
    <rPh sb="39" eb="41">
      <t>イジ</t>
    </rPh>
    <rPh sb="41" eb="43">
      <t>カンリ</t>
    </rPh>
    <rPh sb="43" eb="44">
      <t>ヒ</t>
    </rPh>
    <rPh sb="44" eb="46">
      <t>サクゲン</t>
    </rPh>
    <rPh sb="46" eb="47">
      <t>トウ</t>
    </rPh>
    <rPh sb="48" eb="49">
      <t>ト</t>
    </rPh>
    <rPh sb="50" eb="51">
      <t>ク</t>
    </rPh>
    <rPh sb="55" eb="58">
      <t>シュウエキテキ</t>
    </rPh>
    <rPh sb="58" eb="60">
      <t>シュウシ</t>
    </rPh>
    <rPh sb="60" eb="62">
      <t>ヒリツ</t>
    </rPh>
    <rPh sb="63" eb="65">
      <t>コウジョウ</t>
    </rPh>
    <rPh sb="73" eb="75">
      <t>コンゴ</t>
    </rPh>
    <rPh sb="76" eb="79">
      <t>シヨウリョウ</t>
    </rPh>
    <rPh sb="79" eb="80">
      <t>キン</t>
    </rPh>
    <rPh sb="81" eb="83">
      <t>ミナオ</t>
    </rPh>
    <rPh sb="84" eb="85">
      <t>トウ</t>
    </rPh>
    <rPh sb="92" eb="94">
      <t>ケイヒ</t>
    </rPh>
    <rPh sb="95" eb="98">
      <t>カイシュウリツ</t>
    </rPh>
    <rPh sb="99" eb="100">
      <t>タカ</t>
    </rPh>
    <rPh sb="104" eb="106">
      <t>ヒツヨウ</t>
    </rPh>
    <rPh sb="110" eb="111">
      <t>カンガ</t>
    </rPh>
    <rPh sb="125" eb="127">
      <t>ゲンユウ</t>
    </rPh>
    <rPh sb="127" eb="129">
      <t>シセツ</t>
    </rPh>
    <rPh sb="129" eb="131">
      <t>リヨウ</t>
    </rPh>
    <rPh sb="141" eb="143">
      <t>シセツ</t>
    </rPh>
    <rPh sb="144" eb="146">
      <t>ヘイセツ</t>
    </rPh>
    <rPh sb="153" eb="155">
      <t>シセツ</t>
    </rPh>
    <rPh sb="156" eb="158">
      <t>ユウコウ</t>
    </rPh>
    <rPh sb="158" eb="160">
      <t>リヨウ</t>
    </rPh>
    <rPh sb="161" eb="162">
      <t>ハカ</t>
    </rPh>
    <rPh sb="170" eb="173">
      <t>ショイジョウ</t>
    </rPh>
    <rPh sb="174" eb="176">
      <t>トウゴウ</t>
    </rPh>
    <rPh sb="178" eb="180">
      <t>セタナ</t>
    </rPh>
    <rPh sb="180" eb="182">
      <t>ショリ</t>
    </rPh>
    <rPh sb="182" eb="183">
      <t>ク</t>
    </rPh>
    <rPh sb="184" eb="186">
      <t>オスイ</t>
    </rPh>
    <rPh sb="191" eb="192">
      <t>トウ</t>
    </rPh>
    <rPh sb="192" eb="195">
      <t>ショリジョウ</t>
    </rPh>
    <rPh sb="196" eb="198">
      <t>イッカツ</t>
    </rPh>
    <rPh sb="198" eb="200">
      <t>ショリ</t>
    </rPh>
    <rPh sb="209" eb="211">
      <t>シセツ</t>
    </rPh>
    <rPh sb="212" eb="214">
      <t>ユウコウ</t>
    </rPh>
    <rPh sb="214" eb="216">
      <t>リヨウ</t>
    </rPh>
    <rPh sb="223" eb="225">
      <t>イジ</t>
    </rPh>
    <rPh sb="225" eb="228">
      <t>カンリヒ</t>
    </rPh>
    <rPh sb="228" eb="229">
      <t>オヨ</t>
    </rPh>
    <rPh sb="231" eb="233">
      <t>コウシン</t>
    </rPh>
    <rPh sb="233" eb="235">
      <t>ヒヨウ</t>
    </rPh>
    <rPh sb="236" eb="238">
      <t>サクゲン</t>
    </rPh>
    <rPh sb="239" eb="240">
      <t>ハカ</t>
    </rPh>
    <rPh sb="241" eb="243">
      <t>ケイエイ</t>
    </rPh>
    <rPh sb="244" eb="247">
      <t>ケンゼンカ</t>
    </rPh>
    <rPh sb="248" eb="249">
      <t>ハカ</t>
    </rPh>
    <phoneticPr fontId="1"/>
  </si>
  <si>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</si>
  <si>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</si>
  <si>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</si>
  <si>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</si>
  <si>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</si>
  <si>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</si>
  <si>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</si>
  <si>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</si>
  <si>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</si>
  <si>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</si>
  <si>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</si>
  <si>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</si>
  <si>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</si>
  <si>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</si>
  <si>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</si>
  <si>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</si>
  <si>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平成９年１０月供用開始より２５年経過し、現在、下水処理場についてはストックマネジメント計画に基づき更新事業を実施中である。今後についても適正な維持管理を行い、管渠、処理場とも計画的に施設改築更新を進めていく。</t>
    <rPh sb="1" eb="3">
      <t>ヘイセイ</t>
    </rPh>
    <rPh sb="4" eb="5">
      <t>ネン</t>
    </rPh>
    <rPh sb="7" eb="8">
      <t>ツキ</t>
    </rPh>
    <rPh sb="8" eb="10">
      <t>キョウヨウ</t>
    </rPh>
    <rPh sb="10" eb="12">
      <t>カイシ</t>
    </rPh>
    <rPh sb="16" eb="17">
      <t>ネン</t>
    </rPh>
    <rPh sb="17" eb="19">
      <t>ケイカ</t>
    </rPh>
    <rPh sb="21" eb="23">
      <t>ゲンザイ</t>
    </rPh>
    <rPh sb="24" eb="26">
      <t>ゲスイ</t>
    </rPh>
    <rPh sb="26" eb="29">
      <t>ショリジョウ</t>
    </rPh>
    <rPh sb="44" eb="46">
      <t>ケイカク</t>
    </rPh>
    <rPh sb="47" eb="49">
      <t>モトズ</t>
    </rPh>
    <rPh sb="50" eb="52">
      <t>コウシン</t>
    </rPh>
    <rPh sb="52" eb="54">
      <t>ジギョウ</t>
    </rPh>
    <rPh sb="55" eb="58">
      <t>ジッシチュウ</t>
    </rPh>
    <rPh sb="62" eb="64">
      <t>コンゴ</t>
    </rPh>
    <rPh sb="69" eb="71">
      <t>テキセイ</t>
    </rPh>
    <rPh sb="72" eb="74">
      <t>イジ</t>
    </rPh>
    <rPh sb="74" eb="76">
      <t>カンリ</t>
    </rPh>
    <rPh sb="77" eb="78">
      <t>オコナ</t>
    </rPh>
    <rPh sb="80" eb="82">
      <t>カンキョ</t>
    </rPh>
    <rPh sb="83" eb="86">
      <t>ショリジョウ</t>
    </rPh>
    <rPh sb="88" eb="91">
      <t>ケイカクテキ</t>
    </rPh>
    <rPh sb="92" eb="94">
      <t>シセツ</t>
    </rPh>
    <rPh sb="94" eb="96">
      <t>カイチク</t>
    </rPh>
    <rPh sb="96" eb="98">
      <t>コウシン</t>
    </rPh>
    <rPh sb="99" eb="100">
      <t>スス</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</si>
</sst>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0.15</c:v>
                </c:pt>
                <c:pt idx="2">
                  <c:v>1.65</c:v>
                </c:pt>
                <c:pt idx="3">
                  <c:v>0.14000000000000001</c:v>
                </c:pt>
                <c:pt idx="4">
                  <c:v>9.e-002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58.58</c:v>
                </c:pt>
                <c:pt idx="1">
                  <c:v>57.22</c:v>
                </c:pt>
                <c:pt idx="2">
                  <c:v>61.04</c:v>
                </c:pt>
                <c:pt idx="3">
                  <c:v>58.07</c:v>
                </c:pt>
                <c:pt idx="4">
                  <c:v>58.35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52.58</c:v>
                </c:pt>
                <c:pt idx="1">
                  <c:v>50.94</c:v>
                </c:pt>
                <c:pt idx="2">
                  <c:v>50.53</c:v>
                </c:pt>
                <c:pt idx="3">
                  <c:v>51.42</c:v>
                </c:pt>
                <c:pt idx="4">
                  <c:v>47.32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93.38</c:v>
                </c:pt>
                <c:pt idx="1">
                  <c:v>93.2</c:v>
                </c:pt>
                <c:pt idx="2">
                  <c:v>93.5</c:v>
                </c:pt>
                <c:pt idx="3">
                  <c:v>93.27</c:v>
                </c:pt>
                <c:pt idx="4">
                  <c:v>93.32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83.02</c:v>
                </c:pt>
                <c:pt idx="1">
                  <c:v>82.55</c:v>
                </c:pt>
                <c:pt idx="2">
                  <c:v>82.08</c:v>
                </c:pt>
                <c:pt idx="3">
                  <c:v>81.34</c:v>
                </c:pt>
                <c:pt idx="4">
                  <c:v>81.33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95.35</c:v>
                </c:pt>
                <c:pt idx="1">
                  <c:v>93.66</c:v>
                </c:pt>
                <c:pt idx="2">
                  <c:v>95.69</c:v>
                </c:pt>
                <c:pt idx="3">
                  <c:v>95.89</c:v>
                </c:pt>
                <c:pt idx="4">
                  <c:v>96.1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1915.16</c:v>
                </c:pt>
                <c:pt idx="1">
                  <c:v>1844.26</c:v>
                </c:pt>
                <c:pt idx="2">
                  <c:v>1701.86</c:v>
                </c:pt>
                <c:pt idx="3">
                  <c:v>1591.78</c:v>
                </c:pt>
                <c:pt idx="4">
                  <c:v>1458.48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958.81</c:v>
                </c:pt>
                <c:pt idx="1">
                  <c:v>1001.3</c:v>
                </c:pt>
                <c:pt idx="2">
                  <c:v>1050.51</c:v>
                </c:pt>
                <c:pt idx="3">
                  <c:v>1102.01</c:v>
                </c:pt>
                <c:pt idx="4">
                  <c:v>1194.56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61.67</c:v>
                </c:pt>
                <c:pt idx="1">
                  <c:v>64.739999999999995</c:v>
                </c:pt>
                <c:pt idx="2">
                  <c:v>60.71</c:v>
                </c:pt>
                <c:pt idx="3">
                  <c:v>61.11</c:v>
                </c:pt>
                <c:pt idx="4">
                  <c:v>54.41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82.88</c:v>
                </c:pt>
                <c:pt idx="1">
                  <c:v>81.88</c:v>
                </c:pt>
                <c:pt idx="2">
                  <c:v>82.65</c:v>
                </c:pt>
                <c:pt idx="3">
                  <c:v>82.55</c:v>
                </c:pt>
                <c:pt idx="4">
                  <c:v>76.78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277.22000000000003</c:v>
                </c:pt>
                <c:pt idx="1">
                  <c:v>265.08</c:v>
                </c:pt>
                <c:pt idx="2">
                  <c:v>287.88</c:v>
                </c:pt>
                <c:pt idx="3">
                  <c:v>282.19</c:v>
                </c:pt>
                <c:pt idx="4">
                  <c:v>318.8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190.99</c:v>
                </c:pt>
                <c:pt idx="1">
                  <c:v>187.55</c:v>
                </c:pt>
                <c:pt idx="2">
                  <c:v>186.3</c:v>
                </c:pt>
                <c:pt idx="3">
                  <c:v>188.38</c:v>
                </c:pt>
                <c:pt idx="4">
                  <c:v>224.31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N40" workbookViewId="0">
      <selection activeCell="BL64" sqref="BL64:BZ6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せたな町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2</v>
      </c>
      <c r="AM7" s="5"/>
      <c r="AN7" s="5"/>
      <c r="AO7" s="5"/>
      <c r="AP7" s="5"/>
      <c r="AQ7" s="5"/>
      <c r="AR7" s="5"/>
      <c r="AS7" s="5"/>
      <c r="AT7" s="5" t="s">
        <v>8</v>
      </c>
      <c r="AU7" s="5"/>
      <c r="AV7" s="5"/>
      <c r="AW7" s="5"/>
      <c r="AX7" s="5"/>
      <c r="AY7" s="5"/>
      <c r="AZ7" s="5"/>
      <c r="BA7" s="5"/>
      <c r="BB7" s="5" t="s">
        <v>16</v>
      </c>
      <c r="BC7" s="5"/>
      <c r="BD7" s="5"/>
      <c r="BE7" s="5"/>
      <c r="BF7" s="5"/>
      <c r="BG7" s="5"/>
      <c r="BH7" s="5"/>
      <c r="BI7" s="5"/>
      <c r="BJ7" s="3"/>
      <c r="BK7" s="3"/>
      <c r="BL7" s="26" t="s">
        <v>18</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0" t="str">
        <f>データ!$M$6</f>
        <v>非設置</v>
      </c>
      <c r="AE8" s="20"/>
      <c r="AF8" s="20"/>
      <c r="AG8" s="20"/>
      <c r="AH8" s="20"/>
      <c r="AI8" s="20"/>
      <c r="AJ8" s="20"/>
      <c r="AK8" s="3"/>
      <c r="AL8" s="21">
        <f>データ!S6</f>
        <v>7147</v>
      </c>
      <c r="AM8" s="21"/>
      <c r="AN8" s="21"/>
      <c r="AO8" s="21"/>
      <c r="AP8" s="21"/>
      <c r="AQ8" s="21"/>
      <c r="AR8" s="21"/>
      <c r="AS8" s="21"/>
      <c r="AT8" s="7">
        <f>データ!T6</f>
        <v>638.67999999999995</v>
      </c>
      <c r="AU8" s="7"/>
      <c r="AV8" s="7"/>
      <c r="AW8" s="7"/>
      <c r="AX8" s="7"/>
      <c r="AY8" s="7"/>
      <c r="AZ8" s="7"/>
      <c r="BA8" s="7"/>
      <c r="BB8" s="7">
        <f>データ!U6</f>
        <v>11.19</v>
      </c>
      <c r="BC8" s="7"/>
      <c r="BD8" s="7"/>
      <c r="BE8" s="7"/>
      <c r="BF8" s="7"/>
      <c r="BG8" s="7"/>
      <c r="BH8" s="7"/>
      <c r="BI8" s="7"/>
      <c r="BJ8" s="3"/>
      <c r="BK8" s="3"/>
      <c r="BL8" s="27" t="s">
        <v>13</v>
      </c>
      <c r="BM8" s="37"/>
      <c r="BN8" s="44" t="s">
        <v>20</v>
      </c>
      <c r="BO8" s="44"/>
      <c r="BP8" s="44"/>
      <c r="BQ8" s="44"/>
      <c r="BR8" s="44"/>
      <c r="BS8" s="44"/>
      <c r="BT8" s="44"/>
      <c r="BU8" s="44"/>
      <c r="BV8" s="44"/>
      <c r="BW8" s="44"/>
      <c r="BX8" s="44"/>
      <c r="BY8" s="48"/>
    </row>
    <row r="9" spans="1:78" ht="18.75" customHeight="1">
      <c r="A9" s="2"/>
      <c r="B9" s="5" t="s">
        <v>21</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33</v>
      </c>
      <c r="BC9" s="5"/>
      <c r="BD9" s="5"/>
      <c r="BE9" s="5"/>
      <c r="BF9" s="5"/>
      <c r="BG9" s="5"/>
      <c r="BH9" s="5"/>
      <c r="BI9" s="5"/>
      <c r="BJ9" s="3"/>
      <c r="BK9" s="3"/>
      <c r="BL9" s="28" t="s">
        <v>36</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38.6</v>
      </c>
      <c r="Q10" s="7"/>
      <c r="R10" s="7"/>
      <c r="S10" s="7"/>
      <c r="T10" s="7"/>
      <c r="U10" s="7"/>
      <c r="V10" s="7"/>
      <c r="W10" s="7">
        <f>データ!Q6</f>
        <v>60.79</v>
      </c>
      <c r="X10" s="7"/>
      <c r="Y10" s="7"/>
      <c r="Z10" s="7"/>
      <c r="AA10" s="7"/>
      <c r="AB10" s="7"/>
      <c r="AC10" s="7"/>
      <c r="AD10" s="21">
        <f>データ!R6</f>
        <v>3290</v>
      </c>
      <c r="AE10" s="21"/>
      <c r="AF10" s="21"/>
      <c r="AG10" s="21"/>
      <c r="AH10" s="21"/>
      <c r="AI10" s="21"/>
      <c r="AJ10" s="21"/>
      <c r="AK10" s="2"/>
      <c r="AL10" s="21">
        <f>データ!V6</f>
        <v>2725</v>
      </c>
      <c r="AM10" s="21"/>
      <c r="AN10" s="21"/>
      <c r="AO10" s="21"/>
      <c r="AP10" s="21"/>
      <c r="AQ10" s="21"/>
      <c r="AR10" s="21"/>
      <c r="AS10" s="21"/>
      <c r="AT10" s="7">
        <f>データ!W6</f>
        <v>1.1000000000000001</v>
      </c>
      <c r="AU10" s="7"/>
      <c r="AV10" s="7"/>
      <c r="AW10" s="7"/>
      <c r="AX10" s="7"/>
      <c r="AY10" s="7"/>
      <c r="AZ10" s="7"/>
      <c r="BA10" s="7"/>
      <c r="BB10" s="7">
        <f>データ!X6</f>
        <v>2477.27</v>
      </c>
      <c r="BC10" s="7"/>
      <c r="BD10" s="7"/>
      <c r="BE10" s="7"/>
      <c r="BF10" s="7"/>
      <c r="BG10" s="7"/>
      <c r="BH10" s="7"/>
      <c r="BI10" s="7"/>
      <c r="BJ10" s="2"/>
      <c r="BK10" s="2"/>
      <c r="BL10" s="29" t="s">
        <v>39</v>
      </c>
      <c r="BM10" s="39"/>
      <c r="BN10" s="46" t="s">
        <v>17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98</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115</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22</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47</v>
      </c>
      <c r="F85" s="12" t="s">
        <v>49</v>
      </c>
      <c r="G85" s="12" t="s">
        <v>50</v>
      </c>
      <c r="H85" s="12" t="s">
        <v>44</v>
      </c>
      <c r="I85" s="12" t="s">
        <v>11</v>
      </c>
      <c r="J85" s="12" t="s">
        <v>51</v>
      </c>
      <c r="K85" s="12" t="s">
        <v>52</v>
      </c>
      <c r="L85" s="12" t="s">
        <v>34</v>
      </c>
      <c r="M85" s="12" t="s">
        <v>38</v>
      </c>
      <c r="N85" s="12" t="s">
        <v>53</v>
      </c>
      <c r="O85" s="12" t="s">
        <v>54</v>
      </c>
    </row>
    <row r="86" spans="1:78" hidden="1">
      <c r="B86" s="12"/>
      <c r="C86" s="12"/>
      <c r="D86" s="12"/>
      <c r="E86" s="12" t="str">
        <f>データ!AI6</f>
        <v/>
      </c>
      <c r="F86" s="12" t="s">
        <v>41</v>
      </c>
      <c r="G86" s="12" t="s">
        <v>41</v>
      </c>
      <c r="H86" s="12" t="str">
        <f>データ!BP6</f>
        <v>【652.82】</v>
      </c>
      <c r="I86" s="12" t="str">
        <f>データ!CA6</f>
        <v>【97.61】</v>
      </c>
      <c r="J86" s="12" t="str">
        <f>データ!CL6</f>
        <v>【138.29】</v>
      </c>
      <c r="K86" s="12" t="str">
        <f>データ!CW6</f>
        <v>【59.10】</v>
      </c>
      <c r="L86" s="12" t="str">
        <f>データ!DH6</f>
        <v>【95.82】</v>
      </c>
      <c r="M86" s="12" t="s">
        <v>41</v>
      </c>
      <c r="N86" s="12" t="s">
        <v>41</v>
      </c>
      <c r="O86" s="12" t="str">
        <f>データ!EO6</f>
        <v>【0.23】</v>
      </c>
    </row>
  </sheetData>
  <sheetProtection algorithmName="SHA-512" hashValue="Sqed7T/Z5XbxHBuTkN0ZmYN8S6c7fFECDkczVU9o21qn1huKxiiBoICzvphzBoNy86XsJGm5FwrpF1F37c7K4w==" saltValue="bLLxmqwuzC6vhujUHuHqw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19</v>
      </c>
      <c r="B3" s="58" t="s">
        <v>35</v>
      </c>
      <c r="C3" s="58" t="s">
        <v>60</v>
      </c>
      <c r="D3" s="58" t="s">
        <v>61</v>
      </c>
      <c r="E3" s="58" t="s">
        <v>6</v>
      </c>
      <c r="F3" s="58" t="s">
        <v>5</v>
      </c>
      <c r="G3" s="58" t="s">
        <v>25</v>
      </c>
      <c r="H3" s="65" t="s">
        <v>57</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62</v>
      </c>
      <c r="B4" s="59"/>
      <c r="C4" s="59"/>
      <c r="D4" s="59"/>
      <c r="E4" s="59"/>
      <c r="F4" s="59"/>
      <c r="G4" s="59"/>
      <c r="H4" s="66"/>
      <c r="I4" s="69"/>
      <c r="J4" s="69"/>
      <c r="K4" s="69"/>
      <c r="L4" s="69"/>
      <c r="M4" s="69"/>
      <c r="N4" s="69"/>
      <c r="O4" s="69"/>
      <c r="P4" s="69"/>
      <c r="Q4" s="69"/>
      <c r="R4" s="69"/>
      <c r="S4" s="69"/>
      <c r="T4" s="69"/>
      <c r="U4" s="69"/>
      <c r="V4" s="69"/>
      <c r="W4" s="69"/>
      <c r="X4" s="74"/>
      <c r="Y4" s="77" t="s">
        <v>27</v>
      </c>
      <c r="Z4" s="77"/>
      <c r="AA4" s="77"/>
      <c r="AB4" s="77"/>
      <c r="AC4" s="77"/>
      <c r="AD4" s="77"/>
      <c r="AE4" s="77"/>
      <c r="AF4" s="77"/>
      <c r="AG4" s="77"/>
      <c r="AH4" s="77"/>
      <c r="AI4" s="77"/>
      <c r="AJ4" s="77" t="s">
        <v>48</v>
      </c>
      <c r="AK4" s="77"/>
      <c r="AL4" s="77"/>
      <c r="AM4" s="77"/>
      <c r="AN4" s="77"/>
      <c r="AO4" s="77"/>
      <c r="AP4" s="77"/>
      <c r="AQ4" s="77"/>
      <c r="AR4" s="77"/>
      <c r="AS4" s="77"/>
      <c r="AT4" s="77"/>
      <c r="AU4" s="77" t="s">
        <v>30</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64</v>
      </c>
      <c r="CC4" s="77"/>
      <c r="CD4" s="77"/>
      <c r="CE4" s="77"/>
      <c r="CF4" s="77"/>
      <c r="CG4" s="77"/>
      <c r="CH4" s="77"/>
      <c r="CI4" s="77"/>
      <c r="CJ4" s="77"/>
      <c r="CK4" s="77"/>
      <c r="CL4" s="77"/>
      <c r="CM4" s="77" t="s">
        <v>65</v>
      </c>
      <c r="CN4" s="77"/>
      <c r="CO4" s="77"/>
      <c r="CP4" s="77"/>
      <c r="CQ4" s="77"/>
      <c r="CR4" s="77"/>
      <c r="CS4" s="77"/>
      <c r="CT4" s="77"/>
      <c r="CU4" s="77"/>
      <c r="CV4" s="77"/>
      <c r="CW4" s="77"/>
      <c r="CX4" s="77" t="s">
        <v>67</v>
      </c>
      <c r="CY4" s="77"/>
      <c r="CZ4" s="77"/>
      <c r="DA4" s="77"/>
      <c r="DB4" s="77"/>
      <c r="DC4" s="77"/>
      <c r="DD4" s="77"/>
      <c r="DE4" s="77"/>
      <c r="DF4" s="77"/>
      <c r="DG4" s="77"/>
      <c r="DH4" s="77"/>
      <c r="DI4" s="77" t="s">
        <v>68</v>
      </c>
      <c r="DJ4" s="77"/>
      <c r="DK4" s="77"/>
      <c r="DL4" s="77"/>
      <c r="DM4" s="77"/>
      <c r="DN4" s="77"/>
      <c r="DO4" s="77"/>
      <c r="DP4" s="77"/>
      <c r="DQ4" s="77"/>
      <c r="DR4" s="77"/>
      <c r="DS4" s="77"/>
      <c r="DT4" s="77" t="s">
        <v>69</v>
      </c>
      <c r="DU4" s="77"/>
      <c r="DV4" s="77"/>
      <c r="DW4" s="77"/>
      <c r="DX4" s="77"/>
      <c r="DY4" s="77"/>
      <c r="DZ4" s="77"/>
      <c r="EA4" s="77"/>
      <c r="EB4" s="77"/>
      <c r="EC4" s="77"/>
      <c r="ED4" s="77"/>
      <c r="EE4" s="77" t="s">
        <v>70</v>
      </c>
      <c r="EF4" s="77"/>
      <c r="EG4" s="77"/>
      <c r="EH4" s="77"/>
      <c r="EI4" s="77"/>
      <c r="EJ4" s="77"/>
      <c r="EK4" s="77"/>
      <c r="EL4" s="77"/>
      <c r="EM4" s="77"/>
      <c r="EN4" s="77"/>
      <c r="EO4" s="77"/>
    </row>
    <row r="5" spans="1:145">
      <c r="A5" s="56" t="s">
        <v>71</v>
      </c>
      <c r="B5" s="60"/>
      <c r="C5" s="60"/>
      <c r="D5" s="60"/>
      <c r="E5" s="60"/>
      <c r="F5" s="60"/>
      <c r="G5" s="60"/>
      <c r="H5" s="67" t="s">
        <v>59</v>
      </c>
      <c r="I5" s="67" t="s">
        <v>72</v>
      </c>
      <c r="J5" s="67" t="s">
        <v>73</v>
      </c>
      <c r="K5" s="67" t="s">
        <v>74</v>
      </c>
      <c r="L5" s="67" t="s">
        <v>75</v>
      </c>
      <c r="M5" s="67" t="s">
        <v>7</v>
      </c>
      <c r="N5" s="67" t="s">
        <v>76</v>
      </c>
      <c r="O5" s="67" t="s">
        <v>77</v>
      </c>
      <c r="P5" s="67" t="s">
        <v>78</v>
      </c>
      <c r="Q5" s="67" t="s">
        <v>79</v>
      </c>
      <c r="R5" s="67" t="s">
        <v>80</v>
      </c>
      <c r="S5" s="67" t="s">
        <v>81</v>
      </c>
      <c r="T5" s="67" t="s">
        <v>82</v>
      </c>
      <c r="U5" s="67" t="s">
        <v>66</v>
      </c>
      <c r="V5" s="67" t="s">
        <v>83</v>
      </c>
      <c r="W5" s="67" t="s">
        <v>84</v>
      </c>
      <c r="X5" s="67" t="s">
        <v>85</v>
      </c>
      <c r="Y5" s="67" t="s">
        <v>86</v>
      </c>
      <c r="Z5" s="67" t="s">
        <v>87</v>
      </c>
      <c r="AA5" s="67" t="s">
        <v>88</v>
      </c>
      <c r="AB5" s="67" t="s">
        <v>89</v>
      </c>
      <c r="AC5" s="67" t="s">
        <v>90</v>
      </c>
      <c r="AD5" s="67" t="s">
        <v>91</v>
      </c>
      <c r="AE5" s="67" t="s">
        <v>93</v>
      </c>
      <c r="AF5" s="67" t="s">
        <v>94</v>
      </c>
      <c r="AG5" s="67" t="s">
        <v>95</v>
      </c>
      <c r="AH5" s="67" t="s">
        <v>96</v>
      </c>
      <c r="AI5" s="67" t="s">
        <v>46</v>
      </c>
      <c r="AJ5" s="67" t="s">
        <v>86</v>
      </c>
      <c r="AK5" s="67" t="s">
        <v>87</v>
      </c>
      <c r="AL5" s="67" t="s">
        <v>88</v>
      </c>
      <c r="AM5" s="67" t="s">
        <v>89</v>
      </c>
      <c r="AN5" s="67" t="s">
        <v>90</v>
      </c>
      <c r="AO5" s="67" t="s">
        <v>91</v>
      </c>
      <c r="AP5" s="67" t="s">
        <v>93</v>
      </c>
      <c r="AQ5" s="67" t="s">
        <v>94</v>
      </c>
      <c r="AR5" s="67" t="s">
        <v>95</v>
      </c>
      <c r="AS5" s="67" t="s">
        <v>96</v>
      </c>
      <c r="AT5" s="67" t="s">
        <v>92</v>
      </c>
      <c r="AU5" s="67" t="s">
        <v>86</v>
      </c>
      <c r="AV5" s="67" t="s">
        <v>87</v>
      </c>
      <c r="AW5" s="67" t="s">
        <v>88</v>
      </c>
      <c r="AX5" s="67" t="s">
        <v>89</v>
      </c>
      <c r="AY5" s="67" t="s">
        <v>90</v>
      </c>
      <c r="AZ5" s="67" t="s">
        <v>91</v>
      </c>
      <c r="BA5" s="67" t="s">
        <v>93</v>
      </c>
      <c r="BB5" s="67" t="s">
        <v>94</v>
      </c>
      <c r="BC5" s="67" t="s">
        <v>95</v>
      </c>
      <c r="BD5" s="67" t="s">
        <v>96</v>
      </c>
      <c r="BE5" s="67" t="s">
        <v>92</v>
      </c>
      <c r="BF5" s="67" t="s">
        <v>86</v>
      </c>
      <c r="BG5" s="67" t="s">
        <v>87</v>
      </c>
      <c r="BH5" s="67" t="s">
        <v>88</v>
      </c>
      <c r="BI5" s="67" t="s">
        <v>89</v>
      </c>
      <c r="BJ5" s="67" t="s">
        <v>90</v>
      </c>
      <c r="BK5" s="67" t="s">
        <v>91</v>
      </c>
      <c r="BL5" s="67" t="s">
        <v>93</v>
      </c>
      <c r="BM5" s="67" t="s">
        <v>94</v>
      </c>
      <c r="BN5" s="67" t="s">
        <v>95</v>
      </c>
      <c r="BO5" s="67" t="s">
        <v>96</v>
      </c>
      <c r="BP5" s="67" t="s">
        <v>92</v>
      </c>
      <c r="BQ5" s="67" t="s">
        <v>86</v>
      </c>
      <c r="BR5" s="67" t="s">
        <v>87</v>
      </c>
      <c r="BS5" s="67" t="s">
        <v>88</v>
      </c>
      <c r="BT5" s="67" t="s">
        <v>89</v>
      </c>
      <c r="BU5" s="67" t="s">
        <v>90</v>
      </c>
      <c r="BV5" s="67" t="s">
        <v>91</v>
      </c>
      <c r="BW5" s="67" t="s">
        <v>93</v>
      </c>
      <c r="BX5" s="67" t="s">
        <v>94</v>
      </c>
      <c r="BY5" s="67" t="s">
        <v>95</v>
      </c>
      <c r="BZ5" s="67" t="s">
        <v>96</v>
      </c>
      <c r="CA5" s="67" t="s">
        <v>92</v>
      </c>
      <c r="CB5" s="67" t="s">
        <v>86</v>
      </c>
      <c r="CC5" s="67" t="s">
        <v>87</v>
      </c>
      <c r="CD5" s="67" t="s">
        <v>88</v>
      </c>
      <c r="CE5" s="67" t="s">
        <v>89</v>
      </c>
      <c r="CF5" s="67" t="s">
        <v>90</v>
      </c>
      <c r="CG5" s="67" t="s">
        <v>91</v>
      </c>
      <c r="CH5" s="67" t="s">
        <v>93</v>
      </c>
      <c r="CI5" s="67" t="s">
        <v>94</v>
      </c>
      <c r="CJ5" s="67" t="s">
        <v>95</v>
      </c>
      <c r="CK5" s="67" t="s">
        <v>96</v>
      </c>
      <c r="CL5" s="67" t="s">
        <v>92</v>
      </c>
      <c r="CM5" s="67" t="s">
        <v>86</v>
      </c>
      <c r="CN5" s="67" t="s">
        <v>87</v>
      </c>
      <c r="CO5" s="67" t="s">
        <v>88</v>
      </c>
      <c r="CP5" s="67" t="s">
        <v>89</v>
      </c>
      <c r="CQ5" s="67" t="s">
        <v>90</v>
      </c>
      <c r="CR5" s="67" t="s">
        <v>91</v>
      </c>
      <c r="CS5" s="67" t="s">
        <v>93</v>
      </c>
      <c r="CT5" s="67" t="s">
        <v>94</v>
      </c>
      <c r="CU5" s="67" t="s">
        <v>95</v>
      </c>
      <c r="CV5" s="67" t="s">
        <v>96</v>
      </c>
      <c r="CW5" s="67" t="s">
        <v>92</v>
      </c>
      <c r="CX5" s="67" t="s">
        <v>86</v>
      </c>
      <c r="CY5" s="67" t="s">
        <v>87</v>
      </c>
      <c r="CZ5" s="67" t="s">
        <v>88</v>
      </c>
      <c r="DA5" s="67" t="s">
        <v>89</v>
      </c>
      <c r="DB5" s="67" t="s">
        <v>90</v>
      </c>
      <c r="DC5" s="67" t="s">
        <v>91</v>
      </c>
      <c r="DD5" s="67" t="s">
        <v>93</v>
      </c>
      <c r="DE5" s="67" t="s">
        <v>94</v>
      </c>
      <c r="DF5" s="67" t="s">
        <v>95</v>
      </c>
      <c r="DG5" s="67" t="s">
        <v>96</v>
      </c>
      <c r="DH5" s="67" t="s">
        <v>92</v>
      </c>
      <c r="DI5" s="67" t="s">
        <v>86</v>
      </c>
      <c r="DJ5" s="67" t="s">
        <v>87</v>
      </c>
      <c r="DK5" s="67" t="s">
        <v>88</v>
      </c>
      <c r="DL5" s="67" t="s">
        <v>89</v>
      </c>
      <c r="DM5" s="67" t="s">
        <v>90</v>
      </c>
      <c r="DN5" s="67" t="s">
        <v>91</v>
      </c>
      <c r="DO5" s="67" t="s">
        <v>93</v>
      </c>
      <c r="DP5" s="67" t="s">
        <v>94</v>
      </c>
      <c r="DQ5" s="67" t="s">
        <v>95</v>
      </c>
      <c r="DR5" s="67" t="s">
        <v>96</v>
      </c>
      <c r="DS5" s="67" t="s">
        <v>92</v>
      </c>
      <c r="DT5" s="67" t="s">
        <v>86</v>
      </c>
      <c r="DU5" s="67" t="s">
        <v>87</v>
      </c>
      <c r="DV5" s="67" t="s">
        <v>88</v>
      </c>
      <c r="DW5" s="67" t="s">
        <v>89</v>
      </c>
      <c r="DX5" s="67" t="s">
        <v>90</v>
      </c>
      <c r="DY5" s="67" t="s">
        <v>91</v>
      </c>
      <c r="DZ5" s="67" t="s">
        <v>93</v>
      </c>
      <c r="EA5" s="67" t="s">
        <v>94</v>
      </c>
      <c r="EB5" s="67" t="s">
        <v>95</v>
      </c>
      <c r="EC5" s="67" t="s">
        <v>96</v>
      </c>
      <c r="ED5" s="67" t="s">
        <v>92</v>
      </c>
      <c r="EE5" s="67" t="s">
        <v>86</v>
      </c>
      <c r="EF5" s="67" t="s">
        <v>87</v>
      </c>
      <c r="EG5" s="67" t="s">
        <v>88</v>
      </c>
      <c r="EH5" s="67" t="s">
        <v>89</v>
      </c>
      <c r="EI5" s="67" t="s">
        <v>90</v>
      </c>
      <c r="EJ5" s="67" t="s">
        <v>91</v>
      </c>
      <c r="EK5" s="67" t="s">
        <v>93</v>
      </c>
      <c r="EL5" s="67" t="s">
        <v>94</v>
      </c>
      <c r="EM5" s="67" t="s">
        <v>95</v>
      </c>
      <c r="EN5" s="67" t="s">
        <v>96</v>
      </c>
      <c r="EO5" s="67" t="s">
        <v>92</v>
      </c>
    </row>
    <row r="6" spans="1:145" s="55" customFormat="1">
      <c r="A6" s="56" t="s">
        <v>97</v>
      </c>
      <c r="B6" s="61">
        <f t="shared" ref="B6:X6" si="1">B7</f>
        <v>2022</v>
      </c>
      <c r="C6" s="61">
        <f t="shared" si="1"/>
        <v>13714</v>
      </c>
      <c r="D6" s="61">
        <f t="shared" si="1"/>
        <v>47</v>
      </c>
      <c r="E6" s="61">
        <f t="shared" si="1"/>
        <v>17</v>
      </c>
      <c r="F6" s="61">
        <f t="shared" si="1"/>
        <v>1</v>
      </c>
      <c r="G6" s="61">
        <f t="shared" si="1"/>
        <v>0</v>
      </c>
      <c r="H6" s="61" t="str">
        <f t="shared" si="1"/>
        <v>北海道　せたな町</v>
      </c>
      <c r="I6" s="61" t="str">
        <f t="shared" si="1"/>
        <v>法非適用</v>
      </c>
      <c r="J6" s="61" t="str">
        <f t="shared" si="1"/>
        <v>下水道事業</v>
      </c>
      <c r="K6" s="61" t="str">
        <f t="shared" si="1"/>
        <v>公共下水道</v>
      </c>
      <c r="L6" s="61" t="str">
        <f t="shared" si="1"/>
        <v>Cd2</v>
      </c>
      <c r="M6" s="61" t="str">
        <f t="shared" si="1"/>
        <v>非設置</v>
      </c>
      <c r="N6" s="70" t="str">
        <f t="shared" si="1"/>
        <v>-</v>
      </c>
      <c r="O6" s="70" t="str">
        <f t="shared" si="1"/>
        <v>該当数値なし</v>
      </c>
      <c r="P6" s="70">
        <f t="shared" si="1"/>
        <v>38.6</v>
      </c>
      <c r="Q6" s="70">
        <f t="shared" si="1"/>
        <v>60.79</v>
      </c>
      <c r="R6" s="70">
        <f t="shared" si="1"/>
        <v>3290</v>
      </c>
      <c r="S6" s="70">
        <f t="shared" si="1"/>
        <v>7147</v>
      </c>
      <c r="T6" s="70">
        <f t="shared" si="1"/>
        <v>638.67999999999995</v>
      </c>
      <c r="U6" s="70">
        <f t="shared" si="1"/>
        <v>11.19</v>
      </c>
      <c r="V6" s="70">
        <f t="shared" si="1"/>
        <v>2725</v>
      </c>
      <c r="W6" s="70">
        <f t="shared" si="1"/>
        <v>1.1000000000000001</v>
      </c>
      <c r="X6" s="70">
        <f t="shared" si="1"/>
        <v>2477.27</v>
      </c>
      <c r="Y6" s="78">
        <f t="shared" ref="Y6:AH6" si="2">IF(Y7="",NA(),Y7)</f>
        <v>95.35</v>
      </c>
      <c r="Z6" s="78">
        <f t="shared" si="2"/>
        <v>93.66</v>
      </c>
      <c r="AA6" s="78">
        <f t="shared" si="2"/>
        <v>95.69</v>
      </c>
      <c r="AB6" s="78">
        <f t="shared" si="2"/>
        <v>95.89</v>
      </c>
      <c r="AC6" s="78">
        <f t="shared" si="2"/>
        <v>96.1</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1915.16</v>
      </c>
      <c r="BG6" s="78">
        <f t="shared" si="5"/>
        <v>1844.26</v>
      </c>
      <c r="BH6" s="78">
        <f t="shared" si="5"/>
        <v>1701.86</v>
      </c>
      <c r="BI6" s="78">
        <f t="shared" si="5"/>
        <v>1591.78</v>
      </c>
      <c r="BJ6" s="78">
        <f t="shared" si="5"/>
        <v>1458.48</v>
      </c>
      <c r="BK6" s="78">
        <f t="shared" si="5"/>
        <v>958.81</v>
      </c>
      <c r="BL6" s="78">
        <f t="shared" si="5"/>
        <v>1001.3</v>
      </c>
      <c r="BM6" s="78">
        <f t="shared" si="5"/>
        <v>1050.51</v>
      </c>
      <c r="BN6" s="78">
        <f t="shared" si="5"/>
        <v>1102.01</v>
      </c>
      <c r="BO6" s="78">
        <f t="shared" si="5"/>
        <v>1194.56</v>
      </c>
      <c r="BP6" s="70" t="str">
        <f>IF(BP7="","",IF(BP7="-","【-】","【"&amp;SUBSTITUTE(TEXT(BP7,"#,##0.00"),"-","△")&amp;"】"))</f>
        <v>【652.82】</v>
      </c>
      <c r="BQ6" s="78">
        <f t="shared" ref="BQ6:BZ6" si="6">IF(BQ7="",NA(),BQ7)</f>
        <v>61.67</v>
      </c>
      <c r="BR6" s="78">
        <f t="shared" si="6"/>
        <v>64.739999999999995</v>
      </c>
      <c r="BS6" s="78">
        <f t="shared" si="6"/>
        <v>60.71</v>
      </c>
      <c r="BT6" s="78">
        <f t="shared" si="6"/>
        <v>61.11</v>
      </c>
      <c r="BU6" s="78">
        <f t="shared" si="6"/>
        <v>54.41</v>
      </c>
      <c r="BV6" s="78">
        <f t="shared" si="6"/>
        <v>82.88</v>
      </c>
      <c r="BW6" s="78">
        <f t="shared" si="6"/>
        <v>81.88</v>
      </c>
      <c r="BX6" s="78">
        <f t="shared" si="6"/>
        <v>82.65</v>
      </c>
      <c r="BY6" s="78">
        <f t="shared" si="6"/>
        <v>82.55</v>
      </c>
      <c r="BZ6" s="78">
        <f t="shared" si="6"/>
        <v>76.78</v>
      </c>
      <c r="CA6" s="70" t="str">
        <f>IF(CA7="","",IF(CA7="-","【-】","【"&amp;SUBSTITUTE(TEXT(CA7,"#,##0.00"),"-","△")&amp;"】"))</f>
        <v>【97.61】</v>
      </c>
      <c r="CB6" s="78">
        <f t="shared" ref="CB6:CK6" si="7">IF(CB7="",NA(),CB7)</f>
        <v>277.22000000000003</v>
      </c>
      <c r="CC6" s="78">
        <f t="shared" si="7"/>
        <v>265.08</v>
      </c>
      <c r="CD6" s="78">
        <f t="shared" si="7"/>
        <v>287.88</v>
      </c>
      <c r="CE6" s="78">
        <f t="shared" si="7"/>
        <v>282.19</v>
      </c>
      <c r="CF6" s="78">
        <f t="shared" si="7"/>
        <v>318.8</v>
      </c>
      <c r="CG6" s="78">
        <f t="shared" si="7"/>
        <v>190.99</v>
      </c>
      <c r="CH6" s="78">
        <f t="shared" si="7"/>
        <v>187.55</v>
      </c>
      <c r="CI6" s="78">
        <f t="shared" si="7"/>
        <v>186.3</v>
      </c>
      <c r="CJ6" s="78">
        <f t="shared" si="7"/>
        <v>188.38</v>
      </c>
      <c r="CK6" s="78">
        <f t="shared" si="7"/>
        <v>224.31</v>
      </c>
      <c r="CL6" s="70" t="str">
        <f>IF(CL7="","",IF(CL7="-","【-】","【"&amp;SUBSTITUTE(TEXT(CL7,"#,##0.00"),"-","△")&amp;"】"))</f>
        <v>【138.29】</v>
      </c>
      <c r="CM6" s="78">
        <f t="shared" ref="CM6:CV6" si="8">IF(CM7="",NA(),CM7)</f>
        <v>58.58</v>
      </c>
      <c r="CN6" s="78">
        <f t="shared" si="8"/>
        <v>57.22</v>
      </c>
      <c r="CO6" s="78">
        <f t="shared" si="8"/>
        <v>61.04</v>
      </c>
      <c r="CP6" s="78">
        <f t="shared" si="8"/>
        <v>58.07</v>
      </c>
      <c r="CQ6" s="78">
        <f t="shared" si="8"/>
        <v>58.35</v>
      </c>
      <c r="CR6" s="78">
        <f t="shared" si="8"/>
        <v>52.58</v>
      </c>
      <c r="CS6" s="78">
        <f t="shared" si="8"/>
        <v>50.94</v>
      </c>
      <c r="CT6" s="78">
        <f t="shared" si="8"/>
        <v>50.53</v>
      </c>
      <c r="CU6" s="78">
        <f t="shared" si="8"/>
        <v>51.42</v>
      </c>
      <c r="CV6" s="78">
        <f t="shared" si="8"/>
        <v>47.32</v>
      </c>
      <c r="CW6" s="70" t="str">
        <f>IF(CW7="","",IF(CW7="-","【-】","【"&amp;SUBSTITUTE(TEXT(CW7,"#,##0.00"),"-","△")&amp;"】"))</f>
        <v>【59.10】</v>
      </c>
      <c r="CX6" s="78">
        <f t="shared" ref="CX6:DG6" si="9">IF(CX7="",NA(),CX7)</f>
        <v>93.38</v>
      </c>
      <c r="CY6" s="78">
        <f t="shared" si="9"/>
        <v>93.2</v>
      </c>
      <c r="CZ6" s="78">
        <f t="shared" si="9"/>
        <v>93.5</v>
      </c>
      <c r="DA6" s="78">
        <f t="shared" si="9"/>
        <v>93.27</v>
      </c>
      <c r="DB6" s="78">
        <f t="shared" si="9"/>
        <v>93.32</v>
      </c>
      <c r="DC6" s="78">
        <f t="shared" si="9"/>
        <v>83.02</v>
      </c>
      <c r="DD6" s="78">
        <f t="shared" si="9"/>
        <v>82.55</v>
      </c>
      <c r="DE6" s="78">
        <f t="shared" si="9"/>
        <v>82.08</v>
      </c>
      <c r="DF6" s="78">
        <f t="shared" si="9"/>
        <v>81.34</v>
      </c>
      <c r="DG6" s="78">
        <f t="shared" si="9"/>
        <v>81.33</v>
      </c>
      <c r="DH6" s="70" t="str">
        <f>IF(DH7="","",IF(DH7="-","【-】","【"&amp;SUBSTITUTE(TEXT(DH7,"#,##0.00"),"-","△")&amp;"】"))</f>
        <v>【95.82】</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0.13</v>
      </c>
      <c r="EK6" s="78">
        <f t="shared" si="12"/>
        <v>0.15</v>
      </c>
      <c r="EL6" s="78">
        <f t="shared" si="12"/>
        <v>1.65</v>
      </c>
      <c r="EM6" s="78">
        <f t="shared" si="12"/>
        <v>0.14000000000000001</v>
      </c>
      <c r="EN6" s="78">
        <f t="shared" si="12"/>
        <v>9.e-002</v>
      </c>
      <c r="EO6" s="70" t="str">
        <f>IF(EO7="","",IF(EO7="-","【-】","【"&amp;SUBSTITUTE(TEXT(EO7,"#,##0.00"),"-","△")&amp;"】"))</f>
        <v>【0.23】</v>
      </c>
    </row>
    <row r="7" spans="1:145" s="55" customFormat="1">
      <c r="A7" s="56"/>
      <c r="B7" s="62">
        <v>2022</v>
      </c>
      <c r="C7" s="62">
        <v>13714</v>
      </c>
      <c r="D7" s="62">
        <v>47</v>
      </c>
      <c r="E7" s="62">
        <v>17</v>
      </c>
      <c r="F7" s="62">
        <v>1</v>
      </c>
      <c r="G7" s="62">
        <v>0</v>
      </c>
      <c r="H7" s="62" t="s">
        <v>1</v>
      </c>
      <c r="I7" s="62" t="s">
        <v>99</v>
      </c>
      <c r="J7" s="62" t="s">
        <v>100</v>
      </c>
      <c r="K7" s="62" t="s">
        <v>101</v>
      </c>
      <c r="L7" s="62" t="s">
        <v>102</v>
      </c>
      <c r="M7" s="62" t="s">
        <v>103</v>
      </c>
      <c r="N7" s="71" t="s">
        <v>41</v>
      </c>
      <c r="O7" s="71" t="s">
        <v>104</v>
      </c>
      <c r="P7" s="71">
        <v>38.6</v>
      </c>
      <c r="Q7" s="71">
        <v>60.79</v>
      </c>
      <c r="R7" s="71">
        <v>3290</v>
      </c>
      <c r="S7" s="71">
        <v>7147</v>
      </c>
      <c r="T7" s="71">
        <v>638.67999999999995</v>
      </c>
      <c r="U7" s="71">
        <v>11.19</v>
      </c>
      <c r="V7" s="71">
        <v>2725</v>
      </c>
      <c r="W7" s="71">
        <v>1.1000000000000001</v>
      </c>
      <c r="X7" s="71">
        <v>2477.27</v>
      </c>
      <c r="Y7" s="71">
        <v>95.35</v>
      </c>
      <c r="Z7" s="71">
        <v>93.66</v>
      </c>
      <c r="AA7" s="71">
        <v>95.69</v>
      </c>
      <c r="AB7" s="71">
        <v>95.89</v>
      </c>
      <c r="AC7" s="71">
        <v>96.1</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1915.16</v>
      </c>
      <c r="BG7" s="71">
        <v>1844.26</v>
      </c>
      <c r="BH7" s="71">
        <v>1701.86</v>
      </c>
      <c r="BI7" s="71">
        <v>1591.78</v>
      </c>
      <c r="BJ7" s="71">
        <v>1458.48</v>
      </c>
      <c r="BK7" s="71">
        <v>958.81</v>
      </c>
      <c r="BL7" s="71">
        <v>1001.3</v>
      </c>
      <c r="BM7" s="71">
        <v>1050.51</v>
      </c>
      <c r="BN7" s="71">
        <v>1102.01</v>
      </c>
      <c r="BO7" s="71">
        <v>1194.56</v>
      </c>
      <c r="BP7" s="71">
        <v>652.82000000000005</v>
      </c>
      <c r="BQ7" s="71">
        <v>61.67</v>
      </c>
      <c r="BR7" s="71">
        <v>64.739999999999995</v>
      </c>
      <c r="BS7" s="71">
        <v>60.71</v>
      </c>
      <c r="BT7" s="71">
        <v>61.11</v>
      </c>
      <c r="BU7" s="71">
        <v>54.41</v>
      </c>
      <c r="BV7" s="71">
        <v>82.88</v>
      </c>
      <c r="BW7" s="71">
        <v>81.88</v>
      </c>
      <c r="BX7" s="71">
        <v>82.65</v>
      </c>
      <c r="BY7" s="71">
        <v>82.55</v>
      </c>
      <c r="BZ7" s="71">
        <v>76.78</v>
      </c>
      <c r="CA7" s="71">
        <v>97.61</v>
      </c>
      <c r="CB7" s="71">
        <v>277.22000000000003</v>
      </c>
      <c r="CC7" s="71">
        <v>265.08</v>
      </c>
      <c r="CD7" s="71">
        <v>287.88</v>
      </c>
      <c r="CE7" s="71">
        <v>282.19</v>
      </c>
      <c r="CF7" s="71">
        <v>318.8</v>
      </c>
      <c r="CG7" s="71">
        <v>190.99</v>
      </c>
      <c r="CH7" s="71">
        <v>187.55</v>
      </c>
      <c r="CI7" s="71">
        <v>186.3</v>
      </c>
      <c r="CJ7" s="71">
        <v>188.38</v>
      </c>
      <c r="CK7" s="71">
        <v>224.31</v>
      </c>
      <c r="CL7" s="71">
        <v>138.29</v>
      </c>
      <c r="CM7" s="71">
        <v>58.58</v>
      </c>
      <c r="CN7" s="71">
        <v>57.22</v>
      </c>
      <c r="CO7" s="71">
        <v>61.04</v>
      </c>
      <c r="CP7" s="71">
        <v>58.07</v>
      </c>
      <c r="CQ7" s="71">
        <v>58.35</v>
      </c>
      <c r="CR7" s="71">
        <v>52.58</v>
      </c>
      <c r="CS7" s="71">
        <v>50.94</v>
      </c>
      <c r="CT7" s="71">
        <v>50.53</v>
      </c>
      <c r="CU7" s="71">
        <v>51.42</v>
      </c>
      <c r="CV7" s="71">
        <v>47.32</v>
      </c>
      <c r="CW7" s="71">
        <v>59.1</v>
      </c>
      <c r="CX7" s="71">
        <v>93.38</v>
      </c>
      <c r="CY7" s="71">
        <v>93.2</v>
      </c>
      <c r="CZ7" s="71">
        <v>93.5</v>
      </c>
      <c r="DA7" s="71">
        <v>93.27</v>
      </c>
      <c r="DB7" s="71">
        <v>93.32</v>
      </c>
      <c r="DC7" s="71">
        <v>83.02</v>
      </c>
      <c r="DD7" s="71">
        <v>82.55</v>
      </c>
      <c r="DE7" s="71">
        <v>82.08</v>
      </c>
      <c r="DF7" s="71">
        <v>81.34</v>
      </c>
      <c r="DG7" s="71">
        <v>81.33</v>
      </c>
      <c r="DH7" s="71">
        <v>95.82</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0.13</v>
      </c>
      <c r="EK7" s="71">
        <v>0.15</v>
      </c>
      <c r="EL7" s="71">
        <v>1.65</v>
      </c>
      <c r="EM7" s="71">
        <v>0.14000000000000001</v>
      </c>
      <c r="EN7" s="71">
        <v>9.e-002</v>
      </c>
      <c r="EO7" s="71">
        <v>0.23</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105</v>
      </c>
      <c r="C9" s="57" t="s">
        <v>106</v>
      </c>
      <c r="D9" s="57" t="s">
        <v>107</v>
      </c>
      <c r="E9" s="57" t="s">
        <v>108</v>
      </c>
      <c r="F9" s="57" t="s">
        <v>109</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35</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110</v>
      </c>
    </row>
    <row r="12" spans="1:145">
      <c r="B12">
        <v>1</v>
      </c>
      <c r="C12">
        <v>1</v>
      </c>
      <c r="D12">
        <v>2</v>
      </c>
      <c r="E12">
        <v>3</v>
      </c>
      <c r="F12">
        <v>4</v>
      </c>
      <c r="G12" t="s">
        <v>111</v>
      </c>
    </row>
    <row r="13" spans="1:145">
      <c r="B13" t="s">
        <v>112</v>
      </c>
      <c r="C13" t="s">
        <v>113</v>
      </c>
      <c r="D13" t="s">
        <v>113</v>
      </c>
      <c r="E13" t="s">
        <v>113</v>
      </c>
      <c r="F13" t="s">
        <v>113</v>
      </c>
      <c r="G13" t="s">
        <v>114</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吉田 大介</cp:lastModifiedBy>
  <dcterms:created xsi:type="dcterms:W3CDTF">2023-12-12T02:45:36Z</dcterms:created>
  <dcterms:modified xsi:type="dcterms:W3CDTF">2024-02-04T23:54:38Z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2024-02-04T23:54:38Z</vt:filetime>
  </property>
</Properties>
</file>