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J3xfNoXFwroD5aYJpthKRww6M5JIV2IDHOfkw9lll8mBtcGUYBULim9Eyco3PYHBCBDALlpnKzQMKKiZl13eA==" workbookSaltValue="irMOtL/LoRvAA0/0dQxhp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CS78" i="4"/>
  <c r="MH78" i="4"/>
  <c r="IZ54" i="4"/>
  <c r="IZ32" i="4"/>
  <c r="HM78" i="4"/>
  <c r="FL54" i="4"/>
  <c r="FL32" i="4"/>
  <c r="BX54" i="4"/>
  <c r="BX32" i="4"/>
  <c r="C11" i="5"/>
  <c r="D11" i="5"/>
  <c r="E11" i="5"/>
  <c r="B11" i="5"/>
  <c r="KC78" i="4" l="1"/>
  <c r="HG54" i="4"/>
  <c r="HG32" i="4"/>
  <c r="KU54" i="4"/>
  <c r="FH78" i="4"/>
  <c r="DS54" i="4"/>
  <c r="DS32" i="4"/>
  <c r="AN78" i="4"/>
  <c r="AE54" i="4"/>
  <c r="AE32" i="4"/>
  <c r="KU32" i="4"/>
  <c r="KF54" i="4"/>
  <c r="KF32" i="4"/>
  <c r="P54" i="4"/>
  <c r="P32" i="4"/>
  <c r="JJ78" i="4"/>
  <c r="GR54" i="4"/>
  <c r="GR32" i="4"/>
  <c r="DD32" i="4"/>
  <c r="EO78" i="4"/>
  <c r="DD54" i="4"/>
  <c r="U78" i="4"/>
  <c r="BZ78" i="4"/>
  <c r="BI54" i="4"/>
  <c r="BI32" i="4"/>
  <c r="LY54" i="4"/>
  <c r="LY32" i="4"/>
  <c r="GT78" i="4"/>
  <c r="EW54" i="4"/>
  <c r="EW32" i="4"/>
  <c r="LO78" i="4"/>
  <c r="IK54" i="4"/>
  <c r="IK32" i="4"/>
  <c r="GA78" i="4"/>
  <c r="EH54" i="4"/>
  <c r="EH32" i="4"/>
  <c r="HV32" i="4"/>
  <c r="BG78" i="4"/>
  <c r="AT54" i="4"/>
  <c r="AT32" i="4"/>
  <c r="LJ54" i="4"/>
  <c r="LJ32" i="4"/>
  <c r="KV78" i="4"/>
  <c r="HV54" i="4"/>
</calcChain>
</file>

<file path=xl/sharedStrings.xml><?xml version="1.0" encoding="utf-8"?>
<sst xmlns="http://schemas.openxmlformats.org/spreadsheetml/2006/main" count="321" uniqueCount="184">
  <si>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</si>
  <si>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</si>
  <si>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</si>
  <si>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</si>
  <si>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</si>
  <si>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</si>
  <si>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</si>
  <si>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</si>
  <si>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</si>
  <si>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</si>
  <si>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</si>
  <si>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</si>
  <si>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</si>
  <si>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</si>
  <si>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</si>
  <si>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</si>
  <si>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</si>
  <si>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</si>
  <si>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</si>
  <si>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</si>
  <si>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</si>
  <si>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</si>
  <si>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</si>
  <si>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</si>
  <si>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</si>
  <si>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</si>
  <si>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</si>
  <si>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</si>
  <si>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</si>
  <si>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</si>
  <si>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</si>
  <si>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</si>
  <si>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</si>
  <si>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</si>
  <si>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</si>
  <si>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</si>
  <si>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</si>
  <si>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</si>
  <si>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</si>
  <si>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</si>
  <si>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</si>
  <si>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</si>
  <si>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</si>
  <si>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</si>
  <si>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</si>
  <si>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</si>
  <si>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</si>
  <si>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</si>
  <si>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</si>
  <si>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</si>
  <si>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</si>
  <si>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</si>
  <si>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</si>
  <si>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</si>
  <si>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</si>
  <si>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</si>
  <si>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</si>
  <si>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</si>
  <si>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</si>
  <si>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</si>
  <si>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</si>
  <si>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</si>
  <si>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</si>
  <si>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</si>
  <si>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</si>
  <si>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</si>
  <si>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</si>
  <si>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</si>
  <si>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</si>
  <si>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</si>
  <si>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</si>
  <si>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</si>
  <si>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</si>
  <si>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</si>
  <si>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</si>
  <si>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</si>
  <si>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</si>
  <si>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</si>
  <si>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</si>
  <si>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</si>
  <si>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</si>
  <si>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</si>
  <si>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</si>
  <si>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</si>
  <si>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</si>
  <si>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</si>
  <si>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</si>
  <si>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</si>
  <si>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</si>
  <si>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</si>
  <si>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</si>
  <si>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</si>
  <si>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</si>
  <si>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</si>
  <si>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</si>
  <si>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</si>
  <si>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</si>
  <si>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</si>
  <si>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</si>
  <si>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</si>
  <si>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</si>
  <si>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</si>
  <si>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</si>
  <si>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</si>
  <si>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</si>
  <si>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</si>
  <si>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</si>
  <si>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</si>
  <si>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</si>
  <si>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</si>
  <si>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</si>
  <si>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</si>
  <si>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</si>
  <si>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</si>
  <si>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</si>
  <si>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</si>
  <si>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</si>
  <si>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</si>
  <si>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</si>
  <si>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</si>
  <si>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</si>
  <si>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</si>
  <si>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</si>
  <si>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</si>
  <si>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</si>
  <si>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</si>
  <si>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</si>
  <si>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</si>
  <si>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</si>
  <si>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</si>
  <si>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</si>
  <si>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</si>
  <si>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</si>
  <si>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</si>
  <si>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</si>
  <si>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</si>
  <si>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</si>
  <si>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</si>
  <si>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</si>
  <si>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</si>
  <si>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</si>
  <si>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</si>
  <si>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</si>
  <si>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</si>
  <si>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</si>
  <si>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</si>
  <si>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</si>
  <si>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</si>
  <si>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</si>
  <si>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</si>
  <si>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</si>
  <si>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</si>
  <si>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</si>
  <si>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当該値(N)</t>
    <phoneticPr fontId="5"/>
  </si>
  <si>
    <t>当該値(N-2)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</si>
  <si>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</si>
  <si>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</si>
  <si>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</si>
  <si>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</si>
  <si>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</si>
  <si>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北海道</t>
  </si>
  <si>
    <t>せたな町</t>
  </si>
  <si>
    <t>せたな町立国保病院（病院事業分）</t>
  </si>
  <si>
    <t>当然財務</t>
  </si>
  <si>
    <t>病院事業</t>
  </si>
  <si>
    <t>一般病院</t>
  </si>
  <si>
    <t>50床以上～100床未満</t>
  </si>
  <si>
    <t>非設置</t>
  </si>
  <si>
    <t>直営</t>
  </si>
  <si>
    <t>ド 訓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</si>
  <si>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</si>
  <si>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</si>
  <si>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</si>
  <si>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</si>
  <si>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</si>
  <si>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</si>
  <si>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</si>
  <si>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</si>
  <si>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</si>
  <si>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-</t>
    <phoneticPr fontId="5"/>
  </si>
  <si>
    <t>・一次医療の提供
・民間医療機関との連携
・二次、三次医療機関との連携
・救急告示病院
　（24時間365日救急患者の受け入れ）</t>
    <phoneticPr fontId="5"/>
  </si>
  <si>
    <t xml:space="preserve">・有形固定資産減価償却率の増加傾向については
　建築から45年目を迎える町立国保病院本体施設
　が主な要因となっており、当該施設については
　療養環境や防災機能の面から建替えの検討が必
　要となっています。
・器械備品関係については、国や道の補助制度を
　活用しながら、更新を図っているものの、過度
　な設備投資は経営の悪化に繋がることから、計
　画的な医療機器の更新に努めています。
</t>
    <rPh sb="13" eb="15">
      <t>ゾウカ</t>
    </rPh>
    <rPh sb="15" eb="17">
      <t>ケイコウ</t>
    </rPh>
    <rPh sb="24" eb="26">
      <t>ケンチク</t>
    </rPh>
    <rPh sb="31" eb="32">
      <t>メ</t>
    </rPh>
    <rPh sb="36" eb="38">
      <t>チョウリツ</t>
    </rPh>
    <rPh sb="38" eb="40">
      <t>コクホ</t>
    </rPh>
    <rPh sb="40" eb="42">
      <t>ビョウイン</t>
    </rPh>
    <rPh sb="42" eb="44">
      <t>ホンタイ</t>
    </rPh>
    <rPh sb="44" eb="46">
      <t>シセツ</t>
    </rPh>
    <rPh sb="49" eb="50">
      <t>オモ</t>
    </rPh>
    <rPh sb="51" eb="53">
      <t>ヨウイン</t>
    </rPh>
    <rPh sb="60" eb="62">
      <t>トウガイ</t>
    </rPh>
    <rPh sb="62" eb="64">
      <t>シセツ</t>
    </rPh>
    <rPh sb="71" eb="73">
      <t>リョウヨウ</t>
    </rPh>
    <rPh sb="73" eb="75">
      <t>カンキョウ</t>
    </rPh>
    <rPh sb="76" eb="78">
      <t>ボウサイ</t>
    </rPh>
    <rPh sb="78" eb="80">
      <t>キノウ</t>
    </rPh>
    <rPh sb="81" eb="82">
      <t>メン</t>
    </rPh>
    <rPh sb="88" eb="90">
      <t>ケントウ</t>
    </rPh>
    <rPh sb="110" eb="112">
      <t>カンケイ</t>
    </rPh>
    <rPh sb="122" eb="124">
      <t>ホジョ</t>
    </rPh>
    <rPh sb="124" eb="126">
      <t>セイド</t>
    </rPh>
    <rPh sb="161" eb="163">
      <t>アッカ</t>
    </rPh>
    <rPh sb="164" eb="165">
      <t>ツナ</t>
    </rPh>
    <rPh sb="186" eb="187">
      <t>ツト</t>
    </rPh>
    <phoneticPr fontId="5"/>
  </si>
  <si>
    <t xml:space="preserve">・経営比較分析表については、せたな町立国保病
　院のほか、瀬棚診療所と大成診療所を加えた１
　病院２診療所の経営比較分析表となっていま
　す。
・人口減少に伴う患者数の減少をはじめ、医療ス
　タッフの確保、一般会計からの繰入れが困難に
　なっていく背景に加え、老朽化したせたな町立
　国保病院の建替えに関する検討など、課題は山
　積していますが、継続して安定した地域医療を
　提供していくためには、健全な病院運営が不可
　欠であることから、引き続き、経営の効率化や
　改善に取り組んでいきます。
</t>
    <rPh sb="79" eb="80">
      <t>トモナ</t>
    </rPh>
    <rPh sb="81" eb="83">
      <t>カンジャ</t>
    </rPh>
    <rPh sb="83" eb="84">
      <t>カズ</t>
    </rPh>
    <rPh sb="85" eb="87">
      <t>ゲンショウ</t>
    </rPh>
    <rPh sb="92" eb="94">
      <t>イリョウ</t>
    </rPh>
    <rPh sb="101" eb="103">
      <t>カクホ</t>
    </rPh>
    <rPh sb="104" eb="106">
      <t>イッパン</t>
    </rPh>
    <rPh sb="106" eb="108">
      <t>カイケイ</t>
    </rPh>
    <rPh sb="111" eb="112">
      <t>ク</t>
    </rPh>
    <rPh sb="112" eb="113">
      <t>イ</t>
    </rPh>
    <rPh sb="115" eb="117">
      <t>コンナン</t>
    </rPh>
    <rPh sb="125" eb="127">
      <t>ハイケイ</t>
    </rPh>
    <rPh sb="128" eb="129">
      <t>クワ</t>
    </rPh>
    <rPh sb="131" eb="134">
      <t>ロウキュウカ</t>
    </rPh>
    <rPh sb="152" eb="153">
      <t>カン</t>
    </rPh>
    <rPh sb="155" eb="157">
      <t>ケントウ</t>
    </rPh>
    <rPh sb="160" eb="162">
      <t>カダイ</t>
    </rPh>
    <rPh sb="221" eb="222">
      <t>ヒ</t>
    </rPh>
    <rPh sb="223" eb="224">
      <t>ツヅ</t>
    </rPh>
    <rPh sb="235" eb="237">
      <t>カイゼン</t>
    </rPh>
    <rPh sb="238" eb="239">
      <t>ト</t>
    </rPh>
    <rPh sb="240" eb="241">
      <t>ク</t>
    </rPh>
    <phoneticPr fontId="5"/>
  </si>
  <si>
    <t xml:space="preserve">・経常収支の黒字については、一般会計繰入金に
　よるものであり、これに伴い累積欠損金は解消
　されたものの、これまで以上の繰入は困難にな
　ることが予想されるため、引き続き経営改善に
　取り組んでいく必要があります。
・病床利用率については一般病床60床と、民間病
　院との役割分担や看護師の効率的配置のため休
　止した療養病床37床を含む数値であることから
　当該病床の返還と併せ、病床機能の転換や適正
　規模の検討を進めています。
・新たな診療報酬の加算取得や、SPDによる材料
　費の抑制など、経営改善に向けた取組を継続し
　ています。
</t>
    <rPh sb="6" eb="8">
      <t>クロジ</t>
    </rPh>
    <rPh sb="14" eb="16">
      <t>イッパン</t>
    </rPh>
    <rPh sb="35" eb="36">
      <t>トモナ</t>
    </rPh>
    <rPh sb="58" eb="60">
      <t>イジョウ</t>
    </rPh>
    <rPh sb="61" eb="63">
      <t>クリイレ</t>
    </rPh>
    <rPh sb="64" eb="66">
      <t>コンナン</t>
    </rPh>
    <rPh sb="82" eb="83">
      <t>ヒ</t>
    </rPh>
    <rPh sb="84" eb="85">
      <t>ツヅ</t>
    </rPh>
    <rPh sb="88" eb="90">
      <t>カイゼン</t>
    </rPh>
    <rPh sb="93" eb="94">
      <t>ト</t>
    </rPh>
    <rPh sb="95" eb="96">
      <t>ク</t>
    </rPh>
    <rPh sb="110" eb="112">
      <t>ビョウショウ</t>
    </rPh>
    <rPh sb="112" eb="114">
      <t>リヨウ</t>
    </rPh>
    <rPh sb="114" eb="115">
      <t>リツ</t>
    </rPh>
    <rPh sb="120" eb="122">
      <t>イッパン</t>
    </rPh>
    <rPh sb="122" eb="124">
      <t>ビョウショウ</t>
    </rPh>
    <rPh sb="126" eb="127">
      <t>ユカ</t>
    </rPh>
    <rPh sb="129" eb="131">
      <t>ミンカン</t>
    </rPh>
    <rPh sb="137" eb="139">
      <t>ヤクワリ</t>
    </rPh>
    <rPh sb="139" eb="141">
      <t>ブンタン</t>
    </rPh>
    <rPh sb="142" eb="144">
      <t>カンゴ</t>
    </rPh>
    <rPh sb="144" eb="145">
      <t>シ</t>
    </rPh>
    <rPh sb="146" eb="148">
      <t>コウリツ</t>
    </rPh>
    <rPh sb="148" eb="149">
      <t>テキ</t>
    </rPh>
    <rPh sb="149" eb="151">
      <t>ハイチ</t>
    </rPh>
    <rPh sb="160" eb="162">
      <t>リョウヨウ</t>
    </rPh>
    <rPh sb="162" eb="164">
      <t>ビョウショウ</t>
    </rPh>
    <rPh sb="166" eb="167">
      <t>ユカ</t>
    </rPh>
    <rPh sb="168" eb="169">
      <t>フク</t>
    </rPh>
    <rPh sb="170" eb="172">
      <t>スウチ</t>
    </rPh>
    <rPh sb="181" eb="183">
      <t>トウガイ</t>
    </rPh>
    <rPh sb="183" eb="185">
      <t>ビョウショウ</t>
    </rPh>
    <rPh sb="186" eb="188">
      <t>ヘンカン</t>
    </rPh>
    <rPh sb="189" eb="190">
      <t>アワ</t>
    </rPh>
    <rPh sb="192" eb="194">
      <t>ビョウショウ</t>
    </rPh>
    <rPh sb="194" eb="196">
      <t>キノウ</t>
    </rPh>
    <rPh sb="197" eb="199">
      <t>テンカン</t>
    </rPh>
    <rPh sb="200" eb="202">
      <t>テキセイ</t>
    </rPh>
    <rPh sb="207" eb="209">
      <t>ケントウ</t>
    </rPh>
    <rPh sb="210" eb="211">
      <t>スス</t>
    </rPh>
    <rPh sb="219" eb="220">
      <t>アラ</t>
    </rPh>
    <rPh sb="222" eb="224">
      <t>シンリョウ</t>
    </rPh>
    <rPh sb="224" eb="226">
      <t>ホウシュウ</t>
    </rPh>
    <rPh sb="229" eb="231">
      <t>シュトク</t>
    </rPh>
    <rPh sb="245" eb="247">
      <t>ヨクセイ</t>
    </rPh>
    <rPh sb="250" eb="252">
      <t>ケイエイ</t>
    </rPh>
    <rPh sb="252" eb="254">
      <t>カイゼン</t>
    </rPh>
    <rPh sb="255" eb="256">
      <t>ム</t>
    </rPh>
    <rPh sb="258" eb="260">
      <t>トリクミ</t>
    </rPh>
    <rPh sb="261" eb="263">
      <t>ケイゾク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</si>
</sst>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42.8</c:v>
                </c:pt>
                <c:pt idx="1">
                  <c:v>44.5</c:v>
                </c:pt>
                <c:pt idx="2">
                  <c:v>42.4</c:v>
                </c:pt>
                <c:pt idx="3">
                  <c:v>51.2</c:v>
                </c:pt>
                <c:pt idx="4">
                  <c:v>30.5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0-4AD6-BC1D-CC9B900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50496"/>
        <c:axId val="794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67.400000000000006</c:v>
                </c:pt>
                <c:pt idx="1">
                  <c:v>66.599999999999994</c:v>
                </c:pt>
                <c:pt idx="2">
                  <c:v>66.8</c:v>
                </c:pt>
                <c:pt idx="3">
                  <c:v>67.900000000000006</c:v>
                </c:pt>
                <c:pt idx="4">
                  <c:v>66.900000000000006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0-4AD6-BC1D-CC9B900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0496"/>
        <c:axId val="79452416"/>
      </c:lineChart>
      <c:dateAx>
        <c:axId val="7945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52416"/>
        <c:crosses val="autoZero"/>
        <c:auto val="1"/>
        <c:lblOffset val="100"/>
        <c:baseTimeUnit val="years"/>
      </c:dateAx>
      <c:valAx>
        <c:axId val="794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945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7421</c:v>
                </c:pt>
                <c:pt idx="1">
                  <c:v>7471</c:v>
                </c:pt>
                <c:pt idx="2">
                  <c:v>7643</c:v>
                </c:pt>
                <c:pt idx="3">
                  <c:v>7648</c:v>
                </c:pt>
                <c:pt idx="4">
                  <c:v>7590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0-447B-8588-DDDD9C3D2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13760"/>
        <c:axId val="8621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8471</c:v>
                </c:pt>
                <c:pt idx="1">
                  <c:v>8736</c:v>
                </c:pt>
                <c:pt idx="2">
                  <c:v>8797</c:v>
                </c:pt>
                <c:pt idx="3">
                  <c:v>8852</c:v>
                </c:pt>
                <c:pt idx="4">
                  <c:v>9060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0-447B-8588-DDDD9C3D2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13760"/>
        <c:axId val="86215680"/>
      </c:lineChart>
      <c:dateAx>
        <c:axId val="8621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15680"/>
        <c:crosses val="autoZero"/>
        <c:auto val="1"/>
        <c:lblOffset val="100"/>
        <c:baseTimeUnit val="years"/>
      </c:dateAx>
      <c:valAx>
        <c:axId val="8621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621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21030</c:v>
                </c:pt>
                <c:pt idx="1">
                  <c:v>20627</c:v>
                </c:pt>
                <c:pt idx="2">
                  <c:v>21333</c:v>
                </c:pt>
                <c:pt idx="3">
                  <c:v>23661</c:v>
                </c:pt>
                <c:pt idx="4">
                  <c:v>26977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3-49CA-92C9-66C2294F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42720"/>
        <c:axId val="8934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23857</c:v>
                </c:pt>
                <c:pt idx="1">
                  <c:v>24371</c:v>
                </c:pt>
                <c:pt idx="2">
                  <c:v>24882</c:v>
                </c:pt>
                <c:pt idx="3">
                  <c:v>25249</c:v>
                </c:pt>
                <c:pt idx="4">
                  <c:v>25711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73-49CA-92C9-66C2294F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2720"/>
        <c:axId val="89344640"/>
      </c:lineChart>
      <c:dateAx>
        <c:axId val="8934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44640"/>
        <c:crosses val="autoZero"/>
        <c:auto val="1"/>
        <c:lblOffset val="100"/>
        <c:baseTimeUnit val="years"/>
      </c:dateAx>
      <c:valAx>
        <c:axId val="8934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934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8.6</c:v>
                </c:pt>
                <c:pt idx="1">
                  <c:v>6.2</c:v>
                </c:pt>
                <c:pt idx="2">
                  <c:v>3</c:v>
                </c:pt>
                <c:pt idx="3">
                  <c:v>1.2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DE-46EC-91FC-FAF8E083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0480"/>
        <c:axId val="7322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101.2</c:v>
                </c:pt>
                <c:pt idx="2">
                  <c:v>107.2</c:v>
                </c:pt>
                <c:pt idx="3">
                  <c:v>114.4</c:v>
                </c:pt>
                <c:pt idx="4">
                  <c:v>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DE-46EC-91FC-FAF8E083F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0480"/>
        <c:axId val="73222400"/>
      </c:lineChart>
      <c:dateAx>
        <c:axId val="7322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22400"/>
        <c:crosses val="autoZero"/>
        <c:auto val="1"/>
        <c:lblOffset val="100"/>
        <c:baseTimeUnit val="years"/>
      </c:dateAx>
      <c:valAx>
        <c:axId val="7322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3220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70.7</c:v>
                </c:pt>
                <c:pt idx="1">
                  <c:v>68.599999999999994</c:v>
                </c:pt>
                <c:pt idx="2">
                  <c:v>68.400000000000006</c:v>
                </c:pt>
                <c:pt idx="3">
                  <c:v>70.400000000000006</c:v>
                </c:pt>
                <c:pt idx="4">
                  <c:v>63.5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66-4F6A-BA1E-4B88299A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2864"/>
        <c:axId val="7325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79.7</c:v>
                </c:pt>
                <c:pt idx="1">
                  <c:v>79.599999999999994</c:v>
                </c:pt>
                <c:pt idx="2">
                  <c:v>77.900000000000006</c:v>
                </c:pt>
                <c:pt idx="3">
                  <c:v>78.099999999999994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6-4F6A-BA1E-4B88299A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2864"/>
        <c:axId val="73254784"/>
      </c:lineChart>
      <c:dateAx>
        <c:axId val="732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4784"/>
        <c:crosses val="autoZero"/>
        <c:auto val="1"/>
        <c:lblOffset val="100"/>
        <c:baseTimeUnit val="years"/>
      </c:dateAx>
      <c:valAx>
        <c:axId val="7325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3252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109.4</c:v>
                </c:pt>
                <c:pt idx="1">
                  <c:v>101.6</c:v>
                </c:pt>
                <c:pt idx="2">
                  <c:v>102.3</c:v>
                </c:pt>
                <c:pt idx="3">
                  <c:v>101.2</c:v>
                </c:pt>
                <c:pt idx="4">
                  <c:v>101.9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AA-496C-A687-5C8E0D4DE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49440"/>
        <c:axId val="7835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98</c:v>
                </c:pt>
                <c:pt idx="2">
                  <c:v>98.4</c:v>
                </c:pt>
                <c:pt idx="3">
                  <c:v>98.2</c:v>
                </c:pt>
                <c:pt idx="4">
                  <c:v>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AA-496C-A687-5C8E0D4DE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49440"/>
        <c:axId val="78351360"/>
      </c:lineChart>
      <c:dateAx>
        <c:axId val="7834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351360"/>
        <c:crosses val="autoZero"/>
        <c:auto val="1"/>
        <c:lblOffset val="100"/>
        <c:baseTimeUnit val="years"/>
      </c:dateAx>
      <c:valAx>
        <c:axId val="7835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8349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56.4</c:v>
                </c:pt>
                <c:pt idx="1">
                  <c:v>57.1</c:v>
                </c:pt>
                <c:pt idx="2">
                  <c:v>59.2</c:v>
                </c:pt>
                <c:pt idx="3">
                  <c:v>60.8</c:v>
                </c:pt>
                <c:pt idx="4">
                  <c:v>61.5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1-4B69-B519-1E424CB6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07360"/>
        <c:axId val="8100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52.6</c:v>
                </c:pt>
                <c:pt idx="2">
                  <c:v>54.2</c:v>
                </c:pt>
                <c:pt idx="3">
                  <c:v>53.8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E1-4B69-B519-1E424CB6C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07360"/>
        <c:axId val="81009280"/>
      </c:lineChart>
      <c:dateAx>
        <c:axId val="8100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09280"/>
        <c:crosses val="autoZero"/>
        <c:auto val="1"/>
        <c:lblOffset val="100"/>
        <c:baseTimeUnit val="years"/>
      </c:dateAx>
      <c:valAx>
        <c:axId val="8100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00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69.900000000000006</c:v>
                </c:pt>
                <c:pt idx="2">
                  <c:v>74.7</c:v>
                </c:pt>
                <c:pt idx="3">
                  <c:v>75.099999999999994</c:v>
                </c:pt>
                <c:pt idx="4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7-4387-B785-4D641474C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52416"/>
        <c:axId val="8105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68</c:v>
                </c:pt>
                <c:pt idx="2">
                  <c:v>70</c:v>
                </c:pt>
                <c:pt idx="3">
                  <c:v>71</c:v>
                </c:pt>
                <c:pt idx="4">
                  <c:v>73.2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7-4387-B785-4D641474C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2416"/>
        <c:axId val="81054336"/>
      </c:lineChart>
      <c:dateAx>
        <c:axId val="8105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054336"/>
        <c:crosses val="autoZero"/>
        <c:auto val="1"/>
        <c:lblOffset val="100"/>
        <c:baseTimeUnit val="years"/>
      </c:dateAx>
      <c:valAx>
        <c:axId val="8105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052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25656021</c:v>
                </c:pt>
                <c:pt idx="1">
                  <c:v>24603289</c:v>
                </c:pt>
                <c:pt idx="2">
                  <c:v>24818918</c:v>
                </c:pt>
                <c:pt idx="3">
                  <c:v>25051000</c:v>
                </c:pt>
                <c:pt idx="4">
                  <c:v>25743351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3-4A16-B04F-0C34A46C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01184"/>
        <c:axId val="8110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34878088</c:v>
                </c:pt>
                <c:pt idx="1">
                  <c:v>36094355</c:v>
                </c:pt>
                <c:pt idx="2">
                  <c:v>36941419</c:v>
                </c:pt>
                <c:pt idx="3">
                  <c:v>38480542</c:v>
                </c:pt>
                <c:pt idx="4">
                  <c:v>38744035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33-4A16-B04F-0C34A46C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01184"/>
        <c:axId val="81103104"/>
      </c:lineChart>
      <c:dateAx>
        <c:axId val="811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103104"/>
        <c:crosses val="autoZero"/>
        <c:auto val="1"/>
        <c:lblOffset val="100"/>
        <c:baseTimeUnit val="years"/>
      </c:dateAx>
      <c:valAx>
        <c:axId val="8110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101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18.2</c:v>
                </c:pt>
                <c:pt idx="2">
                  <c:v>18.100000000000001</c:v>
                </c:pt>
                <c:pt idx="3">
                  <c:v>17.100000000000001</c:v>
                </c:pt>
                <c:pt idx="4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7C-4801-A57F-3343FB2A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11392"/>
        <c:axId val="812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17.899999999999999</c:v>
                </c:pt>
                <c:pt idx="2">
                  <c:v>17.399999999999999</c:v>
                </c:pt>
                <c:pt idx="3">
                  <c:v>17</c:v>
                </c:pt>
                <c:pt idx="4">
                  <c:v>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7C-4801-A57F-3343FB2A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1392"/>
        <c:axId val="81213312"/>
      </c:lineChart>
      <c:dateAx>
        <c:axId val="8121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13312"/>
        <c:crosses val="autoZero"/>
        <c:auto val="1"/>
        <c:lblOffset val="100"/>
        <c:baseTimeUnit val="years"/>
      </c:dateAx>
      <c:valAx>
        <c:axId val="812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21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89.8</c:v>
                </c:pt>
                <c:pt idx="1">
                  <c:v>88.3</c:v>
                </c:pt>
                <c:pt idx="2">
                  <c:v>94.4</c:v>
                </c:pt>
                <c:pt idx="3">
                  <c:v>89.6</c:v>
                </c:pt>
                <c:pt idx="4">
                  <c:v>100.4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E3-4008-B01D-DFED8F4A6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49792"/>
        <c:axId val="8125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67.5</c:v>
                </c:pt>
                <c:pt idx="2">
                  <c:v>69.5</c:v>
                </c:pt>
                <c:pt idx="3">
                  <c:v>70.3</c:v>
                </c:pt>
                <c:pt idx="4">
                  <c:v>71.099999999999994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E3-4008-B01D-DFED8F4A6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49792"/>
        <c:axId val="81251712"/>
      </c:lineChart>
      <c:dateAx>
        <c:axId val="8124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251712"/>
        <c:crosses val="autoZero"/>
        <c:auto val="1"/>
        <c:lblOffset val="100"/>
        <c:baseTimeUnit val="years"/>
      </c:dateAx>
      <c:valAx>
        <c:axId val="8125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249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Y1" zoomScaleNormal="100" zoomScaleSheetLayoutView="70" workbookViewId="0">
      <selection activeCell="OA83" sqref="OA8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北海道せたな町　せたな町立国保病院（病院事業分）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当然財務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50床以上～100床未満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60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>
        <f>データ!Z6</f>
        <v>37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9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ド 訓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97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7971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4331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第２種該当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１０：１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60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60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179</v>
      </c>
      <c r="NK18" s="120"/>
      <c r="NL18" s="120"/>
      <c r="NM18" s="123" t="s">
        <v>178</v>
      </c>
      <c r="NN18" s="124"/>
      <c r="NO18" s="119" t="s">
        <v>38</v>
      </c>
      <c r="NP18" s="120"/>
      <c r="NQ18" s="120"/>
      <c r="NR18" s="123" t="s">
        <v>178</v>
      </c>
      <c r="NS18" s="124"/>
      <c r="NT18" s="119" t="s">
        <v>38</v>
      </c>
      <c r="NU18" s="120"/>
      <c r="NV18" s="120"/>
      <c r="NW18" s="123" t="s">
        <v>178</v>
      </c>
      <c r="NX18" s="124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180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109.4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101.6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102.3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101.2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101.9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70.7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68.599999999999994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68.400000000000006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70.400000000000006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63.5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8.6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6.2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3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1.2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42.8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44.5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42.4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51.2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30.5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98.5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98.4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98.2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97.5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79.7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79.599999999999994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77.900000000000006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78.099999999999994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77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94.9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101.2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107.2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114.4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117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67.400000000000006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66.599999999999994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66.8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67.900000000000006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66.900000000000006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183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181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21030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20627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21333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23661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26977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7421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7471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7643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7648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7590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89.8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88.3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94.4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89.6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100.4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19.100000000000001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18.2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18.100000000000001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17.100000000000001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17.5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23857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24371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24882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25249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25711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8471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8736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8797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8852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9060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67.5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67.5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69.5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70.3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71.099999999999994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17.899999999999999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17.899999999999999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17.399999999999999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17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16.5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182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56.4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57.1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59.2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60.8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61.5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63.5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69.900000000000006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74.7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75.099999999999994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70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25656021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24603289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24818918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25051000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25743351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52.4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52.6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54.2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53.8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56.1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68.900000000000006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68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70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71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73.2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34878088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36094355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36941419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38480542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38744035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zQrbm3FDV1UrTI5tGJfCBRYZKA4h7wbBW5zJxtnp8Ee6ynim0CaRqmf1CgdCRoS3/KVzNLilpJhW40fITSr/DQ==" saltValue="q+rMvXRJWoydU0LiUpg00g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disablePrompts="1"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102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103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105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106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107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108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109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110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111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112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147</v>
      </c>
      <c r="AT5" s="64" t="s">
        <v>137</v>
      </c>
      <c r="AU5" s="64" t="s">
        <v>148</v>
      </c>
      <c r="AV5" s="64" t="s">
        <v>149</v>
      </c>
      <c r="AW5" s="64" t="s">
        <v>140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150</v>
      </c>
      <c r="BE5" s="64" t="s">
        <v>151</v>
      </c>
      <c r="BF5" s="64" t="s">
        <v>148</v>
      </c>
      <c r="BG5" s="64" t="s">
        <v>149</v>
      </c>
      <c r="BH5" s="64" t="s">
        <v>152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136</v>
      </c>
      <c r="BP5" s="64" t="s">
        <v>151</v>
      </c>
      <c r="BQ5" s="64" t="s">
        <v>138</v>
      </c>
      <c r="BR5" s="64" t="s">
        <v>149</v>
      </c>
      <c r="BS5" s="64" t="s">
        <v>153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136</v>
      </c>
      <c r="CA5" s="64" t="s">
        <v>137</v>
      </c>
      <c r="CB5" s="64" t="s">
        <v>154</v>
      </c>
      <c r="CC5" s="64" t="s">
        <v>149</v>
      </c>
      <c r="CD5" s="64" t="s">
        <v>152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136</v>
      </c>
      <c r="CL5" s="64" t="s">
        <v>155</v>
      </c>
      <c r="CM5" s="64" t="s">
        <v>138</v>
      </c>
      <c r="CN5" s="64" t="s">
        <v>149</v>
      </c>
      <c r="CO5" s="64" t="s">
        <v>153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150</v>
      </c>
      <c r="CW5" s="64" t="s">
        <v>151</v>
      </c>
      <c r="CX5" s="64" t="s">
        <v>154</v>
      </c>
      <c r="CY5" s="64" t="s">
        <v>139</v>
      </c>
      <c r="CZ5" s="64" t="s">
        <v>153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150</v>
      </c>
      <c r="DH5" s="64" t="s">
        <v>155</v>
      </c>
      <c r="DI5" s="64" t="s">
        <v>148</v>
      </c>
      <c r="DJ5" s="64" t="s">
        <v>149</v>
      </c>
      <c r="DK5" s="64" t="s">
        <v>153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150</v>
      </c>
      <c r="DS5" s="64" t="s">
        <v>151</v>
      </c>
      <c r="DT5" s="64" t="s">
        <v>138</v>
      </c>
      <c r="DU5" s="64" t="s">
        <v>149</v>
      </c>
      <c r="DV5" s="64" t="s">
        <v>140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147</v>
      </c>
      <c r="ED5" s="64" t="s">
        <v>155</v>
      </c>
      <c r="EE5" s="64" t="s">
        <v>148</v>
      </c>
      <c r="EF5" s="64" t="s">
        <v>156</v>
      </c>
      <c r="EG5" s="64" t="s">
        <v>140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157</v>
      </c>
      <c r="EN5" s="64" t="s">
        <v>147</v>
      </c>
      <c r="EO5" s="64" t="s">
        <v>151</v>
      </c>
      <c r="EP5" s="64" t="s">
        <v>138</v>
      </c>
      <c r="EQ5" s="64" t="s">
        <v>149</v>
      </c>
      <c r="ER5" s="64" t="s">
        <v>140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>
      <c r="A6" s="50" t="s">
        <v>158</v>
      </c>
      <c r="B6" s="65">
        <f>B8</f>
        <v>2018</v>
      </c>
      <c r="C6" s="65">
        <f t="shared" ref="C6:M6" si="2">C8</f>
        <v>13714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北海道せたな町　せたな町立国保病院（病院事業分）</v>
      </c>
      <c r="I6" s="161"/>
      <c r="J6" s="162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50床以上～100床未満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9</v>
      </c>
      <c r="R6" s="65" t="str">
        <f t="shared" si="3"/>
        <v>-</v>
      </c>
      <c r="S6" s="65" t="str">
        <f t="shared" si="3"/>
        <v>ド 訓</v>
      </c>
      <c r="T6" s="65" t="str">
        <f t="shared" si="3"/>
        <v>救</v>
      </c>
      <c r="U6" s="66">
        <f>U8</f>
        <v>7971</v>
      </c>
      <c r="V6" s="66">
        <f>V8</f>
        <v>4331</v>
      </c>
      <c r="W6" s="65" t="str">
        <f>W8</f>
        <v>第２種該当</v>
      </c>
      <c r="X6" s="65" t="str">
        <f t="shared" si="3"/>
        <v>１０：１</v>
      </c>
      <c r="Y6" s="66">
        <f t="shared" si="3"/>
        <v>60</v>
      </c>
      <c r="Z6" s="66">
        <f t="shared" si="3"/>
        <v>37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97</v>
      </c>
      <c r="AE6" s="66">
        <f t="shared" si="3"/>
        <v>60</v>
      </c>
      <c r="AF6" s="66" t="str">
        <f t="shared" si="3"/>
        <v>-</v>
      </c>
      <c r="AG6" s="66">
        <f t="shared" si="3"/>
        <v>60</v>
      </c>
      <c r="AH6" s="67">
        <f>IF(AH8="-",NA(),AH8)</f>
        <v>109.4</v>
      </c>
      <c r="AI6" s="67">
        <f t="shared" ref="AI6:AQ6" si="4">IF(AI8="-",NA(),AI8)</f>
        <v>101.6</v>
      </c>
      <c r="AJ6" s="67">
        <f t="shared" si="4"/>
        <v>102.3</v>
      </c>
      <c r="AK6" s="67">
        <f t="shared" si="4"/>
        <v>101.2</v>
      </c>
      <c r="AL6" s="67">
        <f t="shared" si="4"/>
        <v>101.9</v>
      </c>
      <c r="AM6" s="67">
        <f t="shared" si="4"/>
        <v>98.5</v>
      </c>
      <c r="AN6" s="67">
        <f t="shared" si="4"/>
        <v>98</v>
      </c>
      <c r="AO6" s="67">
        <f t="shared" si="4"/>
        <v>98.4</v>
      </c>
      <c r="AP6" s="67">
        <f t="shared" si="4"/>
        <v>98.2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70.7</v>
      </c>
      <c r="AT6" s="67">
        <f t="shared" ref="AT6:BB6" si="5">IF(AT8="-",NA(),AT8)</f>
        <v>68.599999999999994</v>
      </c>
      <c r="AU6" s="67">
        <f t="shared" si="5"/>
        <v>68.400000000000006</v>
      </c>
      <c r="AV6" s="67">
        <f t="shared" si="5"/>
        <v>70.400000000000006</v>
      </c>
      <c r="AW6" s="67">
        <f t="shared" si="5"/>
        <v>63.5</v>
      </c>
      <c r="AX6" s="67">
        <f t="shared" si="5"/>
        <v>79.7</v>
      </c>
      <c r="AY6" s="67">
        <f t="shared" si="5"/>
        <v>79.599999999999994</v>
      </c>
      <c r="AZ6" s="67">
        <f t="shared" si="5"/>
        <v>77.900000000000006</v>
      </c>
      <c r="BA6" s="67">
        <f t="shared" si="5"/>
        <v>78.099999999999994</v>
      </c>
      <c r="BB6" s="67">
        <f t="shared" si="5"/>
        <v>77</v>
      </c>
      <c r="BC6" s="67" t="str">
        <f>IF(BC8="-","【-】","【"&amp;SUBSTITUTE(TEXT(BC8,"#,##0.0"),"-","△")&amp;"】")</f>
        <v>【89.7】</v>
      </c>
      <c r="BD6" s="67">
        <f>IF(BD8="-",NA(),BD8)</f>
        <v>8.6</v>
      </c>
      <c r="BE6" s="67">
        <f t="shared" ref="BE6:BM6" si="6">IF(BE8="-",NA(),BE8)</f>
        <v>6.2</v>
      </c>
      <c r="BF6" s="67">
        <f t="shared" si="6"/>
        <v>3</v>
      </c>
      <c r="BG6" s="67">
        <f t="shared" si="6"/>
        <v>1.2</v>
      </c>
      <c r="BH6" s="67">
        <f t="shared" si="6"/>
        <v>0</v>
      </c>
      <c r="BI6" s="67">
        <f t="shared" si="6"/>
        <v>94.9</v>
      </c>
      <c r="BJ6" s="67">
        <f t="shared" si="6"/>
        <v>101.2</v>
      </c>
      <c r="BK6" s="67">
        <f t="shared" si="6"/>
        <v>107.2</v>
      </c>
      <c r="BL6" s="67">
        <f t="shared" si="6"/>
        <v>114.4</v>
      </c>
      <c r="BM6" s="67">
        <f t="shared" si="6"/>
        <v>117</v>
      </c>
      <c r="BN6" s="67" t="str">
        <f>IF(BN8="-","【-】","【"&amp;SUBSTITUTE(TEXT(BN8,"#,##0.0"),"-","△")&amp;"】")</f>
        <v>【64.1】</v>
      </c>
      <c r="BO6" s="67">
        <f>IF(BO8="-",NA(),BO8)</f>
        <v>42.8</v>
      </c>
      <c r="BP6" s="67">
        <f t="shared" ref="BP6:BX6" si="7">IF(BP8="-",NA(),BP8)</f>
        <v>44.5</v>
      </c>
      <c r="BQ6" s="67">
        <f t="shared" si="7"/>
        <v>42.4</v>
      </c>
      <c r="BR6" s="67">
        <f t="shared" si="7"/>
        <v>51.2</v>
      </c>
      <c r="BS6" s="67">
        <f t="shared" si="7"/>
        <v>30.5</v>
      </c>
      <c r="BT6" s="67">
        <f t="shared" si="7"/>
        <v>67.400000000000006</v>
      </c>
      <c r="BU6" s="67">
        <f t="shared" si="7"/>
        <v>66.599999999999994</v>
      </c>
      <c r="BV6" s="67">
        <f t="shared" si="7"/>
        <v>66.8</v>
      </c>
      <c r="BW6" s="67">
        <f t="shared" si="7"/>
        <v>67.900000000000006</v>
      </c>
      <c r="BX6" s="67">
        <f t="shared" si="7"/>
        <v>66.900000000000006</v>
      </c>
      <c r="BY6" s="67" t="str">
        <f>IF(BY8="-","【-】","【"&amp;SUBSTITUTE(TEXT(BY8,"#,##0.0"),"-","△")&amp;"】")</f>
        <v>【74.9】</v>
      </c>
      <c r="BZ6" s="68">
        <f>IF(BZ8="-",NA(),BZ8)</f>
        <v>21030</v>
      </c>
      <c r="CA6" s="68">
        <f t="shared" ref="CA6:CI6" si="8">IF(CA8="-",NA(),CA8)</f>
        <v>20627</v>
      </c>
      <c r="CB6" s="68">
        <f t="shared" si="8"/>
        <v>21333</v>
      </c>
      <c r="CC6" s="68">
        <f t="shared" si="8"/>
        <v>23661</v>
      </c>
      <c r="CD6" s="68">
        <f t="shared" si="8"/>
        <v>26977</v>
      </c>
      <c r="CE6" s="68">
        <f t="shared" si="8"/>
        <v>23857</v>
      </c>
      <c r="CF6" s="68">
        <f t="shared" si="8"/>
        <v>24371</v>
      </c>
      <c r="CG6" s="68">
        <f t="shared" si="8"/>
        <v>24882</v>
      </c>
      <c r="CH6" s="68">
        <f t="shared" si="8"/>
        <v>25249</v>
      </c>
      <c r="CI6" s="68">
        <f t="shared" si="8"/>
        <v>25711</v>
      </c>
      <c r="CJ6" s="67" t="str">
        <f>IF(CJ8="-","【-】","【"&amp;SUBSTITUTE(TEXT(CJ8,"#,##0"),"-","△")&amp;"】")</f>
        <v>【52,412】</v>
      </c>
      <c r="CK6" s="68">
        <f>IF(CK8="-",NA(),CK8)</f>
        <v>7421</v>
      </c>
      <c r="CL6" s="68">
        <f t="shared" ref="CL6:CT6" si="9">IF(CL8="-",NA(),CL8)</f>
        <v>7471</v>
      </c>
      <c r="CM6" s="68">
        <f t="shared" si="9"/>
        <v>7643</v>
      </c>
      <c r="CN6" s="68">
        <f t="shared" si="9"/>
        <v>7648</v>
      </c>
      <c r="CO6" s="68">
        <f t="shared" si="9"/>
        <v>7590</v>
      </c>
      <c r="CP6" s="68">
        <f t="shared" si="9"/>
        <v>8471</v>
      </c>
      <c r="CQ6" s="68">
        <f t="shared" si="9"/>
        <v>8736</v>
      </c>
      <c r="CR6" s="68">
        <f t="shared" si="9"/>
        <v>8797</v>
      </c>
      <c r="CS6" s="68">
        <f t="shared" si="9"/>
        <v>8852</v>
      </c>
      <c r="CT6" s="68">
        <f t="shared" si="9"/>
        <v>9060</v>
      </c>
      <c r="CU6" s="67" t="str">
        <f>IF(CU8="-","【-】","【"&amp;SUBSTITUTE(TEXT(CU8,"#,##0"),"-","△")&amp;"】")</f>
        <v>【14,708】</v>
      </c>
      <c r="CV6" s="67">
        <f>IF(CV8="-",NA(),CV8)</f>
        <v>89.8</v>
      </c>
      <c r="CW6" s="67">
        <f t="shared" ref="CW6:DE6" si="10">IF(CW8="-",NA(),CW8)</f>
        <v>88.3</v>
      </c>
      <c r="CX6" s="67">
        <f t="shared" si="10"/>
        <v>94.4</v>
      </c>
      <c r="CY6" s="67">
        <f t="shared" si="10"/>
        <v>89.6</v>
      </c>
      <c r="CZ6" s="67">
        <f t="shared" si="10"/>
        <v>100.4</v>
      </c>
      <c r="DA6" s="67">
        <f t="shared" si="10"/>
        <v>67.5</v>
      </c>
      <c r="DB6" s="67">
        <f t="shared" si="10"/>
        <v>67.5</v>
      </c>
      <c r="DC6" s="67">
        <f t="shared" si="10"/>
        <v>69.5</v>
      </c>
      <c r="DD6" s="67">
        <f t="shared" si="10"/>
        <v>70.3</v>
      </c>
      <c r="DE6" s="67">
        <f t="shared" si="10"/>
        <v>71.099999999999994</v>
      </c>
      <c r="DF6" s="67" t="str">
        <f>IF(DF8="-","【-】","【"&amp;SUBSTITUTE(TEXT(DF8,"#,##0.0"),"-","△")&amp;"】")</f>
        <v>【54.8】</v>
      </c>
      <c r="DG6" s="67">
        <f>IF(DG8="-",NA(),DG8)</f>
        <v>19.100000000000001</v>
      </c>
      <c r="DH6" s="67">
        <f t="shared" ref="DH6:DP6" si="11">IF(DH8="-",NA(),DH8)</f>
        <v>18.2</v>
      </c>
      <c r="DI6" s="67">
        <f t="shared" si="11"/>
        <v>18.100000000000001</v>
      </c>
      <c r="DJ6" s="67">
        <f t="shared" si="11"/>
        <v>17.100000000000001</v>
      </c>
      <c r="DK6" s="67">
        <f t="shared" si="11"/>
        <v>17.5</v>
      </c>
      <c r="DL6" s="67">
        <f t="shared" si="11"/>
        <v>17.899999999999999</v>
      </c>
      <c r="DM6" s="67">
        <f t="shared" si="11"/>
        <v>17.899999999999999</v>
      </c>
      <c r="DN6" s="67">
        <f t="shared" si="11"/>
        <v>17.399999999999999</v>
      </c>
      <c r="DO6" s="67">
        <f t="shared" si="11"/>
        <v>17</v>
      </c>
      <c r="DP6" s="67">
        <f t="shared" si="11"/>
        <v>16.5</v>
      </c>
      <c r="DQ6" s="67" t="str">
        <f>IF(DQ8="-","【-】","【"&amp;SUBSTITUTE(TEXT(DQ8,"#,##0.0"),"-","△")&amp;"】")</f>
        <v>【24.3】</v>
      </c>
      <c r="DR6" s="67">
        <f>IF(DR8="-",NA(),DR8)</f>
        <v>56.4</v>
      </c>
      <c r="DS6" s="67">
        <f t="shared" ref="DS6:EA6" si="12">IF(DS8="-",NA(),DS8)</f>
        <v>57.1</v>
      </c>
      <c r="DT6" s="67">
        <f t="shared" si="12"/>
        <v>59.2</v>
      </c>
      <c r="DU6" s="67">
        <f t="shared" si="12"/>
        <v>60.8</v>
      </c>
      <c r="DV6" s="67">
        <f t="shared" si="12"/>
        <v>61.5</v>
      </c>
      <c r="DW6" s="67">
        <f t="shared" si="12"/>
        <v>52.4</v>
      </c>
      <c r="DX6" s="67">
        <f t="shared" si="12"/>
        <v>52.6</v>
      </c>
      <c r="DY6" s="67">
        <f t="shared" si="12"/>
        <v>54.2</v>
      </c>
      <c r="DZ6" s="67">
        <f t="shared" si="12"/>
        <v>53.8</v>
      </c>
      <c r="EA6" s="67">
        <f t="shared" si="12"/>
        <v>56.1</v>
      </c>
      <c r="EB6" s="67" t="str">
        <f>IF(EB8="-","【-】","【"&amp;SUBSTITUTE(TEXT(EB8,"#,##0.0"),"-","△")&amp;"】")</f>
        <v>【52.5】</v>
      </c>
      <c r="EC6" s="67">
        <f>IF(EC8="-",NA(),EC8)</f>
        <v>63.5</v>
      </c>
      <c r="ED6" s="67">
        <f t="shared" ref="ED6:EL6" si="13">IF(ED8="-",NA(),ED8)</f>
        <v>69.900000000000006</v>
      </c>
      <c r="EE6" s="67">
        <f t="shared" si="13"/>
        <v>74.7</v>
      </c>
      <c r="EF6" s="67">
        <f t="shared" si="13"/>
        <v>75.099999999999994</v>
      </c>
      <c r="EG6" s="67">
        <f t="shared" si="13"/>
        <v>70</v>
      </c>
      <c r="EH6" s="67">
        <f t="shared" si="13"/>
        <v>68.900000000000006</v>
      </c>
      <c r="EI6" s="67">
        <f t="shared" si="13"/>
        <v>68</v>
      </c>
      <c r="EJ6" s="67">
        <f t="shared" si="13"/>
        <v>70</v>
      </c>
      <c r="EK6" s="67">
        <f t="shared" si="13"/>
        <v>71</v>
      </c>
      <c r="EL6" s="67">
        <f t="shared" si="13"/>
        <v>73.2</v>
      </c>
      <c r="EM6" s="67" t="str">
        <f>IF(EM8="-","【-】","【"&amp;SUBSTITUTE(TEXT(EM8,"#,##0.0"),"-","△")&amp;"】")</f>
        <v>【68.8】</v>
      </c>
      <c r="EN6" s="68">
        <f>IF(EN8="-",NA(),EN8)</f>
        <v>25656021</v>
      </c>
      <c r="EO6" s="68">
        <f t="shared" ref="EO6:EW6" si="14">IF(EO8="-",NA(),EO8)</f>
        <v>24603289</v>
      </c>
      <c r="EP6" s="68">
        <f t="shared" si="14"/>
        <v>24818918</v>
      </c>
      <c r="EQ6" s="68">
        <f t="shared" si="14"/>
        <v>25051000</v>
      </c>
      <c r="ER6" s="68">
        <f t="shared" si="14"/>
        <v>25743351</v>
      </c>
      <c r="ES6" s="68">
        <f t="shared" si="14"/>
        <v>34878088</v>
      </c>
      <c r="ET6" s="68">
        <f t="shared" si="14"/>
        <v>36094355</v>
      </c>
      <c r="EU6" s="68">
        <f t="shared" si="14"/>
        <v>36941419</v>
      </c>
      <c r="EV6" s="68">
        <f t="shared" si="14"/>
        <v>38480542</v>
      </c>
      <c r="EW6" s="68">
        <f t="shared" si="14"/>
        <v>38744035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159</v>
      </c>
      <c r="B7" s="65">
        <f t="shared" ref="B7:AG7" si="15">B8</f>
        <v>2018</v>
      </c>
      <c r="C7" s="65">
        <f t="shared" si="15"/>
        <v>13714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50床以上～100床未満</v>
      </c>
      <c r="O7" s="65" t="str">
        <f>O8</f>
        <v>非設置</v>
      </c>
      <c r="P7" s="65" t="str">
        <f>P8</f>
        <v>直営</v>
      </c>
      <c r="Q7" s="66">
        <f t="shared" si="15"/>
        <v>9</v>
      </c>
      <c r="R7" s="65" t="str">
        <f t="shared" si="15"/>
        <v>-</v>
      </c>
      <c r="S7" s="65" t="str">
        <f t="shared" si="15"/>
        <v>ド 訓</v>
      </c>
      <c r="T7" s="65" t="str">
        <f t="shared" si="15"/>
        <v>救</v>
      </c>
      <c r="U7" s="66">
        <f>U8</f>
        <v>7971</v>
      </c>
      <c r="V7" s="66">
        <f>V8</f>
        <v>4331</v>
      </c>
      <c r="W7" s="65" t="str">
        <f>W8</f>
        <v>第２種該当</v>
      </c>
      <c r="X7" s="65" t="str">
        <f t="shared" si="15"/>
        <v>１０：１</v>
      </c>
      <c r="Y7" s="66">
        <f t="shared" si="15"/>
        <v>60</v>
      </c>
      <c r="Z7" s="66">
        <f t="shared" si="15"/>
        <v>37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97</v>
      </c>
      <c r="AE7" s="66">
        <f t="shared" si="15"/>
        <v>60</v>
      </c>
      <c r="AF7" s="66" t="str">
        <f t="shared" si="15"/>
        <v>-</v>
      </c>
      <c r="AG7" s="66">
        <f t="shared" si="15"/>
        <v>60</v>
      </c>
      <c r="AH7" s="67">
        <f>AH8</f>
        <v>109.4</v>
      </c>
      <c r="AI7" s="67">
        <f t="shared" ref="AI7:AQ7" si="16">AI8</f>
        <v>101.6</v>
      </c>
      <c r="AJ7" s="67">
        <f t="shared" si="16"/>
        <v>102.3</v>
      </c>
      <c r="AK7" s="67">
        <f t="shared" si="16"/>
        <v>101.2</v>
      </c>
      <c r="AL7" s="67">
        <f t="shared" si="16"/>
        <v>101.9</v>
      </c>
      <c r="AM7" s="67">
        <f t="shared" si="16"/>
        <v>98.5</v>
      </c>
      <c r="AN7" s="67">
        <f t="shared" si="16"/>
        <v>98</v>
      </c>
      <c r="AO7" s="67">
        <f t="shared" si="16"/>
        <v>98.4</v>
      </c>
      <c r="AP7" s="67">
        <f t="shared" si="16"/>
        <v>98.2</v>
      </c>
      <c r="AQ7" s="67">
        <f t="shared" si="16"/>
        <v>97.5</v>
      </c>
      <c r="AR7" s="67"/>
      <c r="AS7" s="67">
        <f>AS8</f>
        <v>70.7</v>
      </c>
      <c r="AT7" s="67">
        <f t="shared" ref="AT7:BB7" si="17">AT8</f>
        <v>68.599999999999994</v>
      </c>
      <c r="AU7" s="67">
        <f t="shared" si="17"/>
        <v>68.400000000000006</v>
      </c>
      <c r="AV7" s="67">
        <f t="shared" si="17"/>
        <v>70.400000000000006</v>
      </c>
      <c r="AW7" s="67">
        <f t="shared" si="17"/>
        <v>63.5</v>
      </c>
      <c r="AX7" s="67">
        <f t="shared" si="17"/>
        <v>79.7</v>
      </c>
      <c r="AY7" s="67">
        <f t="shared" si="17"/>
        <v>79.599999999999994</v>
      </c>
      <c r="AZ7" s="67">
        <f t="shared" si="17"/>
        <v>77.900000000000006</v>
      </c>
      <c r="BA7" s="67">
        <f t="shared" si="17"/>
        <v>78.099999999999994</v>
      </c>
      <c r="BB7" s="67">
        <f t="shared" si="17"/>
        <v>77</v>
      </c>
      <c r="BC7" s="67"/>
      <c r="BD7" s="67">
        <f>BD8</f>
        <v>8.6</v>
      </c>
      <c r="BE7" s="67">
        <f t="shared" ref="BE7:BM7" si="18">BE8</f>
        <v>6.2</v>
      </c>
      <c r="BF7" s="67">
        <f t="shared" si="18"/>
        <v>3</v>
      </c>
      <c r="BG7" s="67">
        <f t="shared" si="18"/>
        <v>1.2</v>
      </c>
      <c r="BH7" s="67">
        <f t="shared" si="18"/>
        <v>0</v>
      </c>
      <c r="BI7" s="67">
        <f t="shared" si="18"/>
        <v>94.9</v>
      </c>
      <c r="BJ7" s="67">
        <f t="shared" si="18"/>
        <v>101.2</v>
      </c>
      <c r="BK7" s="67">
        <f t="shared" si="18"/>
        <v>107.2</v>
      </c>
      <c r="BL7" s="67">
        <f t="shared" si="18"/>
        <v>114.4</v>
      </c>
      <c r="BM7" s="67">
        <f t="shared" si="18"/>
        <v>117</v>
      </c>
      <c r="BN7" s="67"/>
      <c r="BO7" s="67">
        <f>BO8</f>
        <v>42.8</v>
      </c>
      <c r="BP7" s="67">
        <f t="shared" ref="BP7:BX7" si="19">BP8</f>
        <v>44.5</v>
      </c>
      <c r="BQ7" s="67">
        <f t="shared" si="19"/>
        <v>42.4</v>
      </c>
      <c r="BR7" s="67">
        <f t="shared" si="19"/>
        <v>51.2</v>
      </c>
      <c r="BS7" s="67">
        <f t="shared" si="19"/>
        <v>30.5</v>
      </c>
      <c r="BT7" s="67">
        <f t="shared" si="19"/>
        <v>67.400000000000006</v>
      </c>
      <c r="BU7" s="67">
        <f t="shared" si="19"/>
        <v>66.599999999999994</v>
      </c>
      <c r="BV7" s="67">
        <f t="shared" si="19"/>
        <v>66.8</v>
      </c>
      <c r="BW7" s="67">
        <f t="shared" si="19"/>
        <v>67.900000000000006</v>
      </c>
      <c r="BX7" s="67">
        <f t="shared" si="19"/>
        <v>66.900000000000006</v>
      </c>
      <c r="BY7" s="67"/>
      <c r="BZ7" s="68">
        <f>BZ8</f>
        <v>21030</v>
      </c>
      <c r="CA7" s="68">
        <f t="shared" ref="CA7:CI7" si="20">CA8</f>
        <v>20627</v>
      </c>
      <c r="CB7" s="68">
        <f t="shared" si="20"/>
        <v>21333</v>
      </c>
      <c r="CC7" s="68">
        <f t="shared" si="20"/>
        <v>23661</v>
      </c>
      <c r="CD7" s="68">
        <f t="shared" si="20"/>
        <v>26977</v>
      </c>
      <c r="CE7" s="68">
        <f t="shared" si="20"/>
        <v>23857</v>
      </c>
      <c r="CF7" s="68">
        <f t="shared" si="20"/>
        <v>24371</v>
      </c>
      <c r="CG7" s="68">
        <f t="shared" si="20"/>
        <v>24882</v>
      </c>
      <c r="CH7" s="68">
        <f t="shared" si="20"/>
        <v>25249</v>
      </c>
      <c r="CI7" s="68">
        <f t="shared" si="20"/>
        <v>25711</v>
      </c>
      <c r="CJ7" s="67"/>
      <c r="CK7" s="68">
        <f>CK8</f>
        <v>7421</v>
      </c>
      <c r="CL7" s="68">
        <f t="shared" ref="CL7:CT7" si="21">CL8</f>
        <v>7471</v>
      </c>
      <c r="CM7" s="68">
        <f t="shared" si="21"/>
        <v>7643</v>
      </c>
      <c r="CN7" s="68">
        <f t="shared" si="21"/>
        <v>7648</v>
      </c>
      <c r="CO7" s="68">
        <f t="shared" si="21"/>
        <v>7590</v>
      </c>
      <c r="CP7" s="68">
        <f t="shared" si="21"/>
        <v>8471</v>
      </c>
      <c r="CQ7" s="68">
        <f t="shared" si="21"/>
        <v>8736</v>
      </c>
      <c r="CR7" s="68">
        <f t="shared" si="21"/>
        <v>8797</v>
      </c>
      <c r="CS7" s="68">
        <f t="shared" si="21"/>
        <v>8852</v>
      </c>
      <c r="CT7" s="68">
        <f t="shared" si="21"/>
        <v>9060</v>
      </c>
      <c r="CU7" s="67"/>
      <c r="CV7" s="67">
        <f>CV8</f>
        <v>89.8</v>
      </c>
      <c r="CW7" s="67">
        <f t="shared" ref="CW7:DE7" si="22">CW8</f>
        <v>88.3</v>
      </c>
      <c r="CX7" s="67">
        <f t="shared" si="22"/>
        <v>94.4</v>
      </c>
      <c r="CY7" s="67">
        <f t="shared" si="22"/>
        <v>89.6</v>
      </c>
      <c r="CZ7" s="67">
        <f t="shared" si="22"/>
        <v>100.4</v>
      </c>
      <c r="DA7" s="67">
        <f t="shared" si="22"/>
        <v>67.5</v>
      </c>
      <c r="DB7" s="67">
        <f t="shared" si="22"/>
        <v>67.5</v>
      </c>
      <c r="DC7" s="67">
        <f t="shared" si="22"/>
        <v>69.5</v>
      </c>
      <c r="DD7" s="67">
        <f t="shared" si="22"/>
        <v>70.3</v>
      </c>
      <c r="DE7" s="67">
        <f t="shared" si="22"/>
        <v>71.099999999999994</v>
      </c>
      <c r="DF7" s="67"/>
      <c r="DG7" s="67">
        <f>DG8</f>
        <v>19.100000000000001</v>
      </c>
      <c r="DH7" s="67">
        <f t="shared" ref="DH7:DP7" si="23">DH8</f>
        <v>18.2</v>
      </c>
      <c r="DI7" s="67">
        <f t="shared" si="23"/>
        <v>18.100000000000001</v>
      </c>
      <c r="DJ7" s="67">
        <f t="shared" si="23"/>
        <v>17.100000000000001</v>
      </c>
      <c r="DK7" s="67">
        <f t="shared" si="23"/>
        <v>17.5</v>
      </c>
      <c r="DL7" s="67">
        <f t="shared" si="23"/>
        <v>17.899999999999999</v>
      </c>
      <c r="DM7" s="67">
        <f t="shared" si="23"/>
        <v>17.899999999999999</v>
      </c>
      <c r="DN7" s="67">
        <f t="shared" si="23"/>
        <v>17.399999999999999</v>
      </c>
      <c r="DO7" s="67">
        <f t="shared" si="23"/>
        <v>17</v>
      </c>
      <c r="DP7" s="67">
        <f t="shared" si="23"/>
        <v>16.5</v>
      </c>
      <c r="DQ7" s="67"/>
      <c r="DR7" s="67">
        <f>DR8</f>
        <v>56.4</v>
      </c>
      <c r="DS7" s="67">
        <f t="shared" ref="DS7:EA7" si="24">DS8</f>
        <v>57.1</v>
      </c>
      <c r="DT7" s="67">
        <f t="shared" si="24"/>
        <v>59.2</v>
      </c>
      <c r="DU7" s="67">
        <f t="shared" si="24"/>
        <v>60.8</v>
      </c>
      <c r="DV7" s="67">
        <f t="shared" si="24"/>
        <v>61.5</v>
      </c>
      <c r="DW7" s="67">
        <f t="shared" si="24"/>
        <v>52.4</v>
      </c>
      <c r="DX7" s="67">
        <f t="shared" si="24"/>
        <v>52.6</v>
      </c>
      <c r="DY7" s="67">
        <f t="shared" si="24"/>
        <v>54.2</v>
      </c>
      <c r="DZ7" s="67">
        <f t="shared" si="24"/>
        <v>53.8</v>
      </c>
      <c r="EA7" s="67">
        <f t="shared" si="24"/>
        <v>56.1</v>
      </c>
      <c r="EB7" s="67"/>
      <c r="EC7" s="67">
        <f>EC8</f>
        <v>63.5</v>
      </c>
      <c r="ED7" s="67">
        <f t="shared" ref="ED7:EL7" si="25">ED8</f>
        <v>69.900000000000006</v>
      </c>
      <c r="EE7" s="67">
        <f t="shared" si="25"/>
        <v>74.7</v>
      </c>
      <c r="EF7" s="67">
        <f t="shared" si="25"/>
        <v>75.099999999999994</v>
      </c>
      <c r="EG7" s="67">
        <f t="shared" si="25"/>
        <v>70</v>
      </c>
      <c r="EH7" s="67">
        <f t="shared" si="25"/>
        <v>68.900000000000006</v>
      </c>
      <c r="EI7" s="67">
        <f t="shared" si="25"/>
        <v>68</v>
      </c>
      <c r="EJ7" s="67">
        <f t="shared" si="25"/>
        <v>70</v>
      </c>
      <c r="EK7" s="67">
        <f t="shared" si="25"/>
        <v>71</v>
      </c>
      <c r="EL7" s="67">
        <f t="shared" si="25"/>
        <v>73.2</v>
      </c>
      <c r="EM7" s="67"/>
      <c r="EN7" s="68">
        <f>EN8</f>
        <v>25656021</v>
      </c>
      <c r="EO7" s="68">
        <f t="shared" ref="EO7:EW7" si="26">EO8</f>
        <v>24603289</v>
      </c>
      <c r="EP7" s="68">
        <f t="shared" si="26"/>
        <v>24818918</v>
      </c>
      <c r="EQ7" s="68">
        <f t="shared" si="26"/>
        <v>25051000</v>
      </c>
      <c r="ER7" s="68">
        <f t="shared" si="26"/>
        <v>25743351</v>
      </c>
      <c r="ES7" s="68">
        <f t="shared" si="26"/>
        <v>34878088</v>
      </c>
      <c r="ET7" s="68">
        <f t="shared" si="26"/>
        <v>36094355</v>
      </c>
      <c r="EU7" s="68">
        <f t="shared" si="26"/>
        <v>36941419</v>
      </c>
      <c r="EV7" s="68">
        <f t="shared" si="26"/>
        <v>38480542</v>
      </c>
      <c r="EW7" s="68">
        <f t="shared" si="26"/>
        <v>38744035</v>
      </c>
      <c r="EX7" s="68"/>
    </row>
    <row r="8" spans="1:154" s="69" customFormat="1">
      <c r="A8" s="50"/>
      <c r="B8" s="70">
        <v>2018</v>
      </c>
      <c r="C8" s="70">
        <v>13714</v>
      </c>
      <c r="D8" s="70">
        <v>46</v>
      </c>
      <c r="E8" s="70">
        <v>6</v>
      </c>
      <c r="F8" s="70">
        <v>0</v>
      </c>
      <c r="G8" s="70">
        <v>1</v>
      </c>
      <c r="H8" s="70" t="s">
        <v>160</v>
      </c>
      <c r="I8" s="70" t="s">
        <v>161</v>
      </c>
      <c r="J8" s="70" t="s">
        <v>162</v>
      </c>
      <c r="K8" s="70" t="s">
        <v>163</v>
      </c>
      <c r="L8" s="70" t="s">
        <v>164</v>
      </c>
      <c r="M8" s="70" t="s">
        <v>165</v>
      </c>
      <c r="N8" s="70" t="s">
        <v>166</v>
      </c>
      <c r="O8" s="70" t="s">
        <v>167</v>
      </c>
      <c r="P8" s="70" t="s">
        <v>168</v>
      </c>
      <c r="Q8" s="71">
        <v>9</v>
      </c>
      <c r="R8" s="70" t="s">
        <v>38</v>
      </c>
      <c r="S8" s="70" t="s">
        <v>169</v>
      </c>
      <c r="T8" s="70" t="s">
        <v>170</v>
      </c>
      <c r="U8" s="71">
        <v>7971</v>
      </c>
      <c r="V8" s="71">
        <v>4331</v>
      </c>
      <c r="W8" s="70" t="s">
        <v>171</v>
      </c>
      <c r="X8" s="72" t="s">
        <v>172</v>
      </c>
      <c r="Y8" s="71">
        <v>60</v>
      </c>
      <c r="Z8" s="71">
        <v>37</v>
      </c>
      <c r="AA8" s="71" t="s">
        <v>38</v>
      </c>
      <c r="AB8" s="71" t="s">
        <v>38</v>
      </c>
      <c r="AC8" s="71" t="s">
        <v>38</v>
      </c>
      <c r="AD8" s="71">
        <v>97</v>
      </c>
      <c r="AE8" s="71">
        <v>60</v>
      </c>
      <c r="AF8" s="71" t="s">
        <v>38</v>
      </c>
      <c r="AG8" s="71">
        <v>60</v>
      </c>
      <c r="AH8" s="73">
        <v>109.4</v>
      </c>
      <c r="AI8" s="73">
        <v>101.6</v>
      </c>
      <c r="AJ8" s="73">
        <v>102.3</v>
      </c>
      <c r="AK8" s="73">
        <v>101.2</v>
      </c>
      <c r="AL8" s="73">
        <v>101.9</v>
      </c>
      <c r="AM8" s="73">
        <v>98.5</v>
      </c>
      <c r="AN8" s="73">
        <v>98</v>
      </c>
      <c r="AO8" s="73">
        <v>98.4</v>
      </c>
      <c r="AP8" s="73">
        <v>98.2</v>
      </c>
      <c r="AQ8" s="73">
        <v>97.5</v>
      </c>
      <c r="AR8" s="73">
        <v>98.8</v>
      </c>
      <c r="AS8" s="73">
        <v>70.7</v>
      </c>
      <c r="AT8" s="73">
        <v>68.599999999999994</v>
      </c>
      <c r="AU8" s="73">
        <v>68.400000000000006</v>
      </c>
      <c r="AV8" s="73">
        <v>70.400000000000006</v>
      </c>
      <c r="AW8" s="73">
        <v>63.5</v>
      </c>
      <c r="AX8" s="73">
        <v>79.7</v>
      </c>
      <c r="AY8" s="73">
        <v>79.599999999999994</v>
      </c>
      <c r="AZ8" s="73">
        <v>77.900000000000006</v>
      </c>
      <c r="BA8" s="73">
        <v>78.099999999999994</v>
      </c>
      <c r="BB8" s="73">
        <v>77</v>
      </c>
      <c r="BC8" s="73">
        <v>89.7</v>
      </c>
      <c r="BD8" s="74">
        <v>8.6</v>
      </c>
      <c r="BE8" s="74">
        <v>6.2</v>
      </c>
      <c r="BF8" s="74">
        <v>3</v>
      </c>
      <c r="BG8" s="74">
        <v>1.2</v>
      </c>
      <c r="BH8" s="74">
        <v>0</v>
      </c>
      <c r="BI8" s="74">
        <v>94.9</v>
      </c>
      <c r="BJ8" s="74">
        <v>101.2</v>
      </c>
      <c r="BK8" s="74">
        <v>107.2</v>
      </c>
      <c r="BL8" s="74">
        <v>114.4</v>
      </c>
      <c r="BM8" s="74">
        <v>117</v>
      </c>
      <c r="BN8" s="74">
        <v>64.099999999999994</v>
      </c>
      <c r="BO8" s="73">
        <v>42.8</v>
      </c>
      <c r="BP8" s="73">
        <v>44.5</v>
      </c>
      <c r="BQ8" s="73">
        <v>42.4</v>
      </c>
      <c r="BR8" s="73">
        <v>51.2</v>
      </c>
      <c r="BS8" s="73">
        <v>30.5</v>
      </c>
      <c r="BT8" s="73">
        <v>67.400000000000006</v>
      </c>
      <c r="BU8" s="73">
        <v>66.599999999999994</v>
      </c>
      <c r="BV8" s="73">
        <v>66.8</v>
      </c>
      <c r="BW8" s="73">
        <v>67.900000000000006</v>
      </c>
      <c r="BX8" s="73">
        <v>66.900000000000006</v>
      </c>
      <c r="BY8" s="73">
        <v>74.900000000000006</v>
      </c>
      <c r="BZ8" s="74">
        <v>21030</v>
      </c>
      <c r="CA8" s="74">
        <v>20627</v>
      </c>
      <c r="CB8" s="74">
        <v>21333</v>
      </c>
      <c r="CC8" s="74">
        <v>23661</v>
      </c>
      <c r="CD8" s="74">
        <v>26977</v>
      </c>
      <c r="CE8" s="74">
        <v>23857</v>
      </c>
      <c r="CF8" s="74">
        <v>24371</v>
      </c>
      <c r="CG8" s="74">
        <v>24882</v>
      </c>
      <c r="CH8" s="74">
        <v>25249</v>
      </c>
      <c r="CI8" s="74">
        <v>25711</v>
      </c>
      <c r="CJ8" s="73">
        <v>52412</v>
      </c>
      <c r="CK8" s="74">
        <v>7421</v>
      </c>
      <c r="CL8" s="74">
        <v>7471</v>
      </c>
      <c r="CM8" s="74">
        <v>7643</v>
      </c>
      <c r="CN8" s="74">
        <v>7648</v>
      </c>
      <c r="CO8" s="74">
        <v>7590</v>
      </c>
      <c r="CP8" s="74">
        <v>8471</v>
      </c>
      <c r="CQ8" s="74">
        <v>8736</v>
      </c>
      <c r="CR8" s="74">
        <v>8797</v>
      </c>
      <c r="CS8" s="74">
        <v>8852</v>
      </c>
      <c r="CT8" s="74">
        <v>9060</v>
      </c>
      <c r="CU8" s="73">
        <v>14708</v>
      </c>
      <c r="CV8" s="74">
        <v>89.8</v>
      </c>
      <c r="CW8" s="74">
        <v>88.3</v>
      </c>
      <c r="CX8" s="74">
        <v>94.4</v>
      </c>
      <c r="CY8" s="74">
        <v>89.6</v>
      </c>
      <c r="CZ8" s="74">
        <v>100.4</v>
      </c>
      <c r="DA8" s="74">
        <v>67.5</v>
      </c>
      <c r="DB8" s="74">
        <v>67.5</v>
      </c>
      <c r="DC8" s="74">
        <v>69.5</v>
      </c>
      <c r="DD8" s="74">
        <v>70.3</v>
      </c>
      <c r="DE8" s="74">
        <v>71.099999999999994</v>
      </c>
      <c r="DF8" s="74">
        <v>54.8</v>
      </c>
      <c r="DG8" s="74">
        <v>19.100000000000001</v>
      </c>
      <c r="DH8" s="74">
        <v>18.2</v>
      </c>
      <c r="DI8" s="74">
        <v>18.100000000000001</v>
      </c>
      <c r="DJ8" s="74">
        <v>17.100000000000001</v>
      </c>
      <c r="DK8" s="74">
        <v>17.5</v>
      </c>
      <c r="DL8" s="74">
        <v>17.899999999999999</v>
      </c>
      <c r="DM8" s="74">
        <v>17.899999999999999</v>
      </c>
      <c r="DN8" s="74">
        <v>17.399999999999999</v>
      </c>
      <c r="DO8" s="74">
        <v>17</v>
      </c>
      <c r="DP8" s="74">
        <v>16.5</v>
      </c>
      <c r="DQ8" s="74">
        <v>24.3</v>
      </c>
      <c r="DR8" s="73">
        <v>56.4</v>
      </c>
      <c r="DS8" s="73">
        <v>57.1</v>
      </c>
      <c r="DT8" s="73">
        <v>59.2</v>
      </c>
      <c r="DU8" s="73">
        <v>60.8</v>
      </c>
      <c r="DV8" s="73">
        <v>61.5</v>
      </c>
      <c r="DW8" s="73">
        <v>52.4</v>
      </c>
      <c r="DX8" s="73">
        <v>52.6</v>
      </c>
      <c r="DY8" s="73">
        <v>54.2</v>
      </c>
      <c r="DZ8" s="73">
        <v>53.8</v>
      </c>
      <c r="EA8" s="73">
        <v>56.1</v>
      </c>
      <c r="EB8" s="73">
        <v>52.5</v>
      </c>
      <c r="EC8" s="73">
        <v>63.5</v>
      </c>
      <c r="ED8" s="73">
        <v>69.900000000000006</v>
      </c>
      <c r="EE8" s="73">
        <v>74.7</v>
      </c>
      <c r="EF8" s="73">
        <v>75.099999999999994</v>
      </c>
      <c r="EG8" s="73">
        <v>70</v>
      </c>
      <c r="EH8" s="73">
        <v>68.900000000000006</v>
      </c>
      <c r="EI8" s="73">
        <v>68</v>
      </c>
      <c r="EJ8" s="73">
        <v>70</v>
      </c>
      <c r="EK8" s="73">
        <v>71</v>
      </c>
      <c r="EL8" s="73">
        <v>73.2</v>
      </c>
      <c r="EM8" s="73">
        <v>68.8</v>
      </c>
      <c r="EN8" s="74">
        <v>25656021</v>
      </c>
      <c r="EO8" s="74">
        <v>24603289</v>
      </c>
      <c r="EP8" s="74">
        <v>24818918</v>
      </c>
      <c r="EQ8" s="74">
        <v>25051000</v>
      </c>
      <c r="ER8" s="74">
        <v>25743351</v>
      </c>
      <c r="ES8" s="74">
        <v>34878088</v>
      </c>
      <c r="ET8" s="74">
        <v>36094355</v>
      </c>
      <c r="EU8" s="74">
        <v>36941419</v>
      </c>
      <c r="EV8" s="74">
        <v>38480542</v>
      </c>
      <c r="EW8" s="74">
        <v>38744035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173</v>
      </c>
      <c r="C10" s="79" t="s">
        <v>174</v>
      </c>
      <c r="D10" s="79" t="s">
        <v>175</v>
      </c>
      <c r="E10" s="79" t="s">
        <v>176</v>
      </c>
      <c r="F10" s="79" t="s">
        <v>177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178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手塚 清人</cp:lastModifiedBy>
  <cp:lastPrinted>2020-01-16T08:02:22Z</cp:lastPrinted>
  <dcterms:created xsi:type="dcterms:W3CDTF">2019-12-05T07:32:11Z</dcterms:created>
  <dcterms:modified xsi:type="dcterms:W3CDTF">2020-01-16T23:58:15Z</dcterms:modified>
</cp:coreProperties>
</file>